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Sheet1!$A$4:$V$1400</definedName>
  </definedNames>
  <calcPr calcId="144525"/>
</workbook>
</file>

<file path=xl/sharedStrings.xml><?xml version="1.0" encoding="utf-8"?>
<sst xmlns="http://schemas.openxmlformats.org/spreadsheetml/2006/main" count="19752" uniqueCount="3058">
  <si>
    <t>盐边县扶贫资产台账（2014年—2020年）</t>
  </si>
  <si>
    <t>填报单位：</t>
  </si>
  <si>
    <t>序号</t>
  </si>
  <si>
    <t>资产类别及资产名称</t>
  </si>
  <si>
    <t>资产编号</t>
  </si>
  <si>
    <t>资产权属（个人/集体/国有）</t>
  </si>
  <si>
    <t>构建年度（完工时间）</t>
  </si>
  <si>
    <t>资产所处位置</t>
  </si>
  <si>
    <t>项目建设规模及内容</t>
  </si>
  <si>
    <t>原始价值（决算报账金额）</t>
  </si>
  <si>
    <t>资金来源构成</t>
  </si>
  <si>
    <t>所有权人</t>
  </si>
  <si>
    <t>使用权人</t>
  </si>
  <si>
    <t>收益权人</t>
  </si>
  <si>
    <t>资产处置</t>
  </si>
  <si>
    <t>资产状态（在用/报废/损毁/）</t>
  </si>
  <si>
    <t>非经营性资产是否制定后续管理方案</t>
  </si>
  <si>
    <t>经营性资产是否制定营运方案</t>
  </si>
  <si>
    <t>乡</t>
  </si>
  <si>
    <t>村</t>
  </si>
  <si>
    <t>组</t>
  </si>
  <si>
    <t>资金项目名称</t>
  </si>
  <si>
    <t>金额（万元）</t>
  </si>
  <si>
    <t>一</t>
  </si>
  <si>
    <t>个户资产</t>
  </si>
  <si>
    <t>ybxfpzc-ghzc-001</t>
  </si>
  <si>
    <t>个人</t>
  </si>
  <si>
    <t>2014年</t>
  </si>
  <si>
    <t>渔门镇</t>
  </si>
  <si>
    <t>朵古村</t>
  </si>
  <si>
    <t>红花组</t>
  </si>
  <si>
    <t>改造养猪大户圈舍180平方米。</t>
  </si>
  <si>
    <t>二滩水淹区连片扶贫开发财政资金项目调整资金</t>
  </si>
  <si>
    <t>在用</t>
  </si>
  <si>
    <t>/</t>
  </si>
  <si>
    <t>ybxfpzc-ghzc-002</t>
  </si>
  <si>
    <t>国胜乡</t>
  </si>
  <si>
    <t>大花地村</t>
  </si>
  <si>
    <t>山羊标准化养殖示范基地建设、果园牧草套种示范基地建设。购买种羊、标准化羊圈建设。</t>
  </si>
  <si>
    <t>少数民族发展资金</t>
  </si>
  <si>
    <t>ybxfpzc-ghzc-003</t>
  </si>
  <si>
    <t>红宝苗族彝族乡</t>
  </si>
  <si>
    <t>长草坪村、蚂蝗箐村、中槽村和谜塘村</t>
  </si>
  <si>
    <t>新种植核桃105亩、改良嫁接核桃661亩，养羊子3350只。</t>
  </si>
  <si>
    <t>ybxfpzc-ghzc-004</t>
  </si>
  <si>
    <t>2015年</t>
  </si>
  <si>
    <t>箐河傈僳族乡</t>
  </si>
  <si>
    <t>岩门村、箐河村</t>
  </si>
  <si>
    <t>蚩德华户购买种羊15只，熊正才户蚕桑改良8亩、购买种羊15只；箐河村李世坤户购买鱼苗4000尾及鱼塘改扩建，胡帮太户蚕桑品种改良5亩，陈学碧户养鸡购买鸡种1000只。</t>
  </si>
  <si>
    <t>扶贫专户银行存款资金利息</t>
  </si>
  <si>
    <t>ybxfpzc-ghzc-005</t>
  </si>
  <si>
    <t>红果彝族乡</t>
  </si>
  <si>
    <t>白沙沟村</t>
  </si>
  <si>
    <t>核桃补苗1.2万株；小龙塘社、大龙塘社、白沙沟社、锅底荡社各3000株。</t>
  </si>
  <si>
    <t>市级财政专项扶贫资金</t>
  </si>
  <si>
    <t>ybxfpzc-ghzc-006</t>
  </si>
  <si>
    <t>格萨拉彝族乡</t>
  </si>
  <si>
    <t>古德村、大坪子村、茅坪子村</t>
  </si>
  <si>
    <t>种植核桃0.5万亩。资金每亩补140元、补助种子、种苗、肥料、技术培训等。</t>
  </si>
  <si>
    <t>支援不发达地区发展资金</t>
  </si>
  <si>
    <t>ybxfpzc-ghzc-007</t>
  </si>
  <si>
    <t>二滩水淹区</t>
  </si>
  <si>
    <t>二滩水淹区2010年种植核桃18365.7亩嫁接、施肥。</t>
  </si>
  <si>
    <t>ybxfpzc-ghzc-008</t>
  </si>
  <si>
    <t>永兴镇</t>
  </si>
  <si>
    <t>六合村</t>
  </si>
  <si>
    <t>一组、六组、八组</t>
  </si>
  <si>
    <t>新种植核桃500亩，其中：一组63亩、六组380亩、八组57亩。</t>
  </si>
  <si>
    <t>ybxfpzc-ghzc-009</t>
  </si>
  <si>
    <t>虎鼻村</t>
  </si>
  <si>
    <t>麦地组</t>
  </si>
  <si>
    <t>新种植核桃500亩。</t>
  </si>
  <si>
    <t>ybxfpzc-ghzc-010</t>
  </si>
  <si>
    <t>共和乡</t>
  </si>
  <si>
    <t>和平村</t>
  </si>
  <si>
    <t>新种植核桃240亩。</t>
  </si>
  <si>
    <t>ybxfpzc-ghzc-011</t>
  </si>
  <si>
    <t>鱤鱼彝族乡</t>
  </si>
  <si>
    <t>东风村</t>
  </si>
  <si>
    <t>新种植核桃200亩。</t>
  </si>
  <si>
    <t>ybxfpzc-ghzc-012</t>
  </si>
  <si>
    <t>岩朗村</t>
  </si>
  <si>
    <t>新种植核桃3980株。</t>
  </si>
  <si>
    <t>ybxfpzc-ghzc-013</t>
  </si>
  <si>
    <t>大石房</t>
  </si>
  <si>
    <t>蚕桑发展28户，每户补助资金2400元，用于购桑苗、肥料，修蚕房，做蚕台等；种植核桃5户，每户补助资2400元，用于购肥料、胶管；养牛3户，每户补助资4000元，用于牛种购置；养羊2户，每户补助资3000元，用于牛种购置；养羊2户，每户补助资3000元，用于牛种购置；养鸡1户，每户补助资2800元，用于购置铁丝、鸡种等。</t>
  </si>
  <si>
    <t>农村残疾人扶贫资金</t>
  </si>
  <si>
    <t>ybxfpzc-ghzc-014</t>
  </si>
  <si>
    <t>2016年</t>
  </si>
  <si>
    <t>盐边县良种场</t>
  </si>
  <si>
    <t>发展养猪户8户，每户养猪10头以上，建猪圈36㎡，粪池及沟15m3；养鸡户18户，每户饲养鸡100只以上，建鸡舍25㎡，围栏220M，堆粪池15m3</t>
  </si>
  <si>
    <t>国有贫困农场财政扶贫资金</t>
  </si>
  <si>
    <t>ybxfpzc-ghzc-015</t>
  </si>
  <si>
    <t>鳡鱼彝族乡</t>
  </si>
  <si>
    <t>联合村</t>
  </si>
  <si>
    <t>精准扶贫45户；新种核桃166亩、改良337.5亩，新种青花椒130亩</t>
  </si>
  <si>
    <t>第一批中央财政专项扶贫资金</t>
  </si>
  <si>
    <t>ybxfpzc-ghzc-016</t>
  </si>
  <si>
    <t>新种核桃440亩、蚕桑200亩，改良核桃130亩，新种青花椒234亩，发展养牛大户2户。</t>
  </si>
  <si>
    <t>第二批中央财政专项扶贫资金</t>
  </si>
  <si>
    <t>ybxfpzc-ghzc-017</t>
  </si>
  <si>
    <t>精准扶贫44户；新种核桃236亩、改良178亩，新种青花椒187亩</t>
  </si>
  <si>
    <t>ybxfpzc-ghzc-018</t>
  </si>
  <si>
    <t>新种核桃236亩，改良核桃178亩，新种青花椒187亩，发展养羊大户10户。</t>
  </si>
  <si>
    <t>ybxfpzc-ghzc-019</t>
  </si>
  <si>
    <t>马鹿村</t>
  </si>
  <si>
    <t>精准扶贫61户；新种核桃440亩、改良130亩，新种青花椒234亩，蚕桑200亩。</t>
  </si>
  <si>
    <t>ybxfpzc-ghzc-020</t>
  </si>
  <si>
    <t>新种核桃440亩、蚕桑200亩，改良核桃130亩，新种青花椒234亩，发展养牛大户2户</t>
  </si>
  <si>
    <t>ybxfpzc-ghzc-021</t>
  </si>
  <si>
    <t>新建村</t>
  </si>
  <si>
    <t>精准扶贫21户；新种核桃162亩、改良37.5亩，新种青花椒75亩</t>
  </si>
  <si>
    <t>ybxfpzc-ghzc-022</t>
  </si>
  <si>
    <t>新种核桃162亩，改良核桃37.5亩，新种青花椒75亩，发展养牛大户8户。</t>
  </si>
  <si>
    <t>ybxfpzc-ghzc-023</t>
  </si>
  <si>
    <t>和爱彝族乡</t>
  </si>
  <si>
    <t>团结、顺利、新华、联合4个村</t>
  </si>
  <si>
    <t>对团结、顺利、新华、联合4个村480户梨树种植农户的1500亩梨树进行品种改造。</t>
  </si>
  <si>
    <t>扶贫资金银行存款利息</t>
  </si>
  <si>
    <t>ybxfpzc-ghzc-024</t>
  </si>
  <si>
    <t>温泉彝族乡</t>
  </si>
  <si>
    <t>道角村</t>
  </si>
  <si>
    <t>改良核桃220亩，养羊70只。</t>
  </si>
  <si>
    <t>ybxfpzc-ghzc-025</t>
  </si>
  <si>
    <t>热水塘村</t>
  </si>
  <si>
    <t>种植核桃75亩、雪桃14亩、魔芋5亩，新建蚕房1间，养牛7头、羊85只、猪72头、鸡4000只、鱼100斤。</t>
  </si>
  <si>
    <t>ybxfpzc-ghzc-026</t>
  </si>
  <si>
    <t>四呷左村</t>
  </si>
  <si>
    <t>改良核桃310亩，养羊140只。</t>
  </si>
  <si>
    <t>ybxfpzc-ghzc-027</t>
  </si>
  <si>
    <t>肖家坪村</t>
  </si>
  <si>
    <t>改良核桃175亩</t>
  </si>
  <si>
    <t>ybxfpzc-ghzc-028</t>
  </si>
  <si>
    <t>板依村</t>
  </si>
  <si>
    <t>种植果桑100亩、核桃5亩，养羊30只、牛15头、鱼200斤.</t>
  </si>
  <si>
    <t>ybxfpzc-ghzc-029</t>
  </si>
  <si>
    <t>青山村</t>
  </si>
  <si>
    <t>种植核桃30亩、魔芋20亩、青花椒30亩、刺竹2亩，养羊300只。</t>
  </si>
  <si>
    <t>ybxfpzc-ghzc-030</t>
  </si>
  <si>
    <t>箐河村</t>
  </si>
  <si>
    <t>种植果桑30亩、魔芋11亩，改良核桃5亩，养鸡400只、鱼300斤。</t>
  </si>
  <si>
    <t>ybxfpzc-ghzc-031</t>
  </si>
  <si>
    <t>作坊村</t>
  </si>
  <si>
    <t>种植核桃40亩、青花椒20亩，养羊20只。</t>
  </si>
  <si>
    <t>ybxfpzc-ghzc-032</t>
  </si>
  <si>
    <t>沧浦村</t>
  </si>
  <si>
    <t>种植核桃60亩，种植蚕桑6亩，养鱼1000斤（建鱼塘1个），养猪30头，养牛3头。</t>
  </si>
  <si>
    <t>ybxfpzc-ghzc-033</t>
  </si>
  <si>
    <t>范村村</t>
  </si>
  <si>
    <t>种植蚕桑16亩、芒果5亩，养牛3头，养鸡200只。</t>
  </si>
  <si>
    <t>ybxfpzc-ghzc-034</t>
  </si>
  <si>
    <t>种植芒果44亩、核桃17亩、蚕桑21亩、栀子5亩、大棚蔬菜2亩，养羊80头，养猪8头、养鸡50只。</t>
  </si>
  <si>
    <t>ybxfpzc-ghzc-035</t>
  </si>
  <si>
    <t>财政存量资金清理</t>
  </si>
  <si>
    <t>ybxfpzc-ghzc-036</t>
  </si>
  <si>
    <t>种植核桃21亩，养鸡600只，养猪50头，养羊30头。</t>
  </si>
  <si>
    <t>ybxfpzc-ghzc-037</t>
  </si>
  <si>
    <t>ybxfpzc-ghzc-038</t>
  </si>
  <si>
    <t>板依村、青山村、箐河村、作坊村</t>
  </si>
  <si>
    <t>种植果桑130亩、魔芋31亩、核桃75亩、青花椒50亩、刺竹2亩，改良核桃5亩，养羊350只、牛15头、鸡400只、鱼700斤</t>
  </si>
  <si>
    <t>ybxfpzc-ghzc-039</t>
  </si>
  <si>
    <t>苍蒲村、范村村</t>
  </si>
  <si>
    <t>种植核桃60亩、芒果5亩、蚕桑22亩，养牛6头、猪30头、鱼1000斤（建鱼塘1个）、鸡200只</t>
  </si>
  <si>
    <t>ybxfpzc-ghzc-040</t>
  </si>
  <si>
    <t>古德村、茅坪子村、大坪子村、后元村</t>
  </si>
  <si>
    <t>种植核桃5330亩，其中：古德村3050亩、茅坪子村1000亩、后元村1200亩、大坪子村80亩。</t>
  </si>
  <si>
    <t>ybxfpzc-ghzc-041</t>
  </si>
  <si>
    <t>大村子、东风、候家坪、小石洼</t>
  </si>
  <si>
    <t>核桃嫁接大村子175亩、东风240亩、候家坪276亩、小石洼182.3亩</t>
  </si>
  <si>
    <t>县级财政专项扶贫资金19.12万元，2016年现代林业重点县资金20万元</t>
  </si>
  <si>
    <t>ybxfpzc-ghzc-042</t>
  </si>
  <si>
    <t>大花地</t>
  </si>
  <si>
    <t>核桃嫁接30亩</t>
  </si>
  <si>
    <t>ybxfpzc-ghzc-043</t>
  </si>
  <si>
    <t>大槽村、花椒箐、松坪子</t>
  </si>
  <si>
    <t>核桃嫁接花椒箐村551.25亩，大槽村716.55亩；红果乡松坪子555.95亩</t>
  </si>
  <si>
    <t>ybxfpzc-ghzc-044</t>
  </si>
  <si>
    <t>兴旺村</t>
  </si>
  <si>
    <t>扶持贫困户7户21人发展产业。改良1亩；种植青花椒 5亩；养猪  4头；养殖小家禽16 只。</t>
  </si>
  <si>
    <t>第一批精准扶贫财政专项资金</t>
  </si>
  <si>
    <t>ybxfpzc-ghzc-045</t>
  </si>
  <si>
    <t>格萨拉彝族乡、渔门镇</t>
  </si>
  <si>
    <t>后元村、古德村、龙树村</t>
  </si>
  <si>
    <t>种植核桃3333亩，其中：格萨拉乡2333亩（后元村1600亩、古德村733亩）；渔门镇龙树村1000亩</t>
  </si>
  <si>
    <t>ybxfpzc-ghzc-046</t>
  </si>
  <si>
    <t>蚂蝗箐村、谜塘村、干坪子、中槽村</t>
  </si>
  <si>
    <t>精准贫困户176户种植核桃105亩、改良核桃661亩，养羊3350只。</t>
  </si>
  <si>
    <t>贫困户精准扶贫项目缺口资金</t>
  </si>
  <si>
    <t>ybxfpzc-ghzc-047</t>
  </si>
  <si>
    <t>2017年</t>
  </si>
  <si>
    <t>大湾村</t>
  </si>
  <si>
    <t>大湾村冬樱花种植</t>
  </si>
  <si>
    <t>北京西城区</t>
  </si>
  <si>
    <t>ybxfpzc-ghzc-048</t>
  </si>
  <si>
    <t>茅坪子村</t>
  </si>
  <si>
    <t>种植青花椒370亩，每亩40株，共计14800株</t>
  </si>
  <si>
    <t>ybxfpzc-ghzc-049</t>
  </si>
  <si>
    <t>垮山、新村、老村</t>
  </si>
  <si>
    <t>改造羊圈6个，发放种羊6只，饲料180斤，技术培训4期</t>
  </si>
  <si>
    <t>市级财政科技专项资金</t>
  </si>
  <si>
    <t>ybxfpzc-ghzc-050</t>
  </si>
  <si>
    <t>干坪子村</t>
  </si>
  <si>
    <t>全村</t>
  </si>
  <si>
    <t>发展冬桃300亩，蚕桑180亩,科技培训4次</t>
  </si>
  <si>
    <t>ybxfpzc-ghzc-051</t>
  </si>
  <si>
    <t>扶持贫困户144户667人发展产业。新种牧草20亩；养牛488  头、建牛圈1558 平方米、改造牛圈 253 平方米；养猪 821 头、新建猪圈 1714 平方米、改造猪圈 415 平方米；发展养羊 2565 头、新建羊圈  1976平方米、改造羊圈 655 平方米；养殖小家禽 1775只、新建禽舍 999 平方米、改造禽舍87平方米。</t>
  </si>
  <si>
    <t>ybxfpzc-ghzc-052</t>
  </si>
  <si>
    <t>韭菜坪村</t>
  </si>
  <si>
    <t>扶持贫困户90户422人发展产业。种植核桃62亩、改良12亩；种植青花椒131 亩、改良 50亩；种植魔芋3 亩；种植中药材 102亩；发展优质马铃薯 185亩； 新种雪桃9亩、新种牧草49亩；养牛145头、建牛圈237平方米、改造牛圈188平方米；养猪305头、新建猪圈222平方米、改造猪圈251平方米；发展养羊2057头、新建羊圈967平方米、改造羊圈 594 平方米；养殖小家禽305 只、新建禽舍140平方米、改造禽舍30平米。</t>
  </si>
  <si>
    <t>ybxfpzc-ghzc-053</t>
  </si>
  <si>
    <t>坪原村</t>
  </si>
  <si>
    <t>扶持贫困户4户20人发展产业。种植青花椒2亩；种植中药材 30亩；新增养牛 22头、建牛圈41平方米；养猪32  头、新建猪圈 42 平方米、改造猪圈 20 平方米；发展养羊235头、新建羊圈31 平方米；养殖小家禽 220只、新建禽舍35平方米。</t>
  </si>
  <si>
    <t>ybxfpzc-ghzc-054</t>
  </si>
  <si>
    <t>洼落村</t>
  </si>
  <si>
    <t>扶持贫困户19户93人发展产业。新种植青花椒30亩、改良32 亩；；种植中药材3亩；发展优质马铃薯 25亩；养牛16头、建牛圈 235平方米、改造牛圈 210平方米；新增养猪76头、新建猪圈470平方米、改造猪圈 310平方米；发展养羊108 头、新建羊圈 150 平方米、改造羊圈60平方米；养殖小家禽300只、新建禽舍120平方米、改造120平米。</t>
  </si>
  <si>
    <t>ybxfpzc-ghzc-055</t>
  </si>
  <si>
    <t>羊槽子村</t>
  </si>
  <si>
    <t>扶持贫困户42户184人发展产业。种植核桃4亩；种植青花椒32 亩、改良4 亩；种植中药材 6亩；发展优质马铃薯9 亩；养牛123 头、建牛圈1212 平方米、改造牛圈 1200平方米；养猪185头、新建猪圈 1271平方米、改造猪圈 983平方米；发展养羊 243 头、新建羊圈302平方米、改造羊圈288平方米；养殖小家禽732只、新建禽舍692平方米。</t>
  </si>
  <si>
    <t>ybxfpzc-ghzc-056</t>
  </si>
  <si>
    <t>扶持贫困户78户308人发展产业。种植核桃447亩、改良415亩；种植青花椒1774亩、改良391 亩；种植魔芋184 亩；种植中药材33亩；发展优质马铃薯 43亩；种植雪桃32亩；种植牧草536亩；养牛420头、建牛圈 2017平方米、改造牛圈1190平方米；养猪 351 头、新建猪圈1690平方米、改造猪圈853平方米；发展养羊3950头、新建羊圈2938平方米、改造羊圈1710平方米；养殖小家禽1276只、新建禽舍599平方米、改造禽舍534平方米。</t>
  </si>
  <si>
    <t>ybxfpzc-ghzc-057</t>
  </si>
  <si>
    <t>大槽村</t>
  </si>
  <si>
    <t>扶持贫困户48户208人发展产业。种植核桃80亩、改良24亩；种植青花椒 41亩；种植魔芋 7亩；发展优质马铃薯 8亩；新种雪桃10亩；养牛19 头、建牛圈 50平方米；养猪34头、新建猪圈205平方米；发展养羊50头、新建羊圈80平方米米；养殖小家禽160只。</t>
  </si>
  <si>
    <t>ybxfpzc-ghzc-058</t>
  </si>
  <si>
    <t>花椒箐村</t>
  </si>
  <si>
    <t>扶持贫困户51户224人发展产业。种植核桃701亩、改良923亩；种植青花椒227亩、改良246 亩；种植魔芋92 亩；种植牧草5亩；养牛105头、建牛圈 674平方米、改造牛圈 276 平方米；养猪415头、新建猪圈 942 平方米、改造猪圈 762平方米；发展养羊 1545 头、新建羊圈 1430 平方米、改造羊圈 1020 平方米；养殖小家禽1270只、新建禽舍825平方米、改造禽舍330平方米。</t>
  </si>
  <si>
    <t>ybxfpzc-ghzc-059</t>
  </si>
  <si>
    <t>惠民乡</t>
  </si>
  <si>
    <t>德阳村</t>
  </si>
  <si>
    <t>扶持贫困户12户50人发展产业。种植核桃9亩、改良19亩；种植青花椒6亩、改良8亩；种植中药材3亩；养牛37头、建牛圈1390 平方米；养猪27头、新建猪圈 305平方米；发展养羊365  头、新建羊圈510平方米。</t>
  </si>
  <si>
    <t>ybxfpzc-ghzc-060</t>
  </si>
  <si>
    <t>建新村</t>
  </si>
  <si>
    <t>扶持贫困户26户104人发展产业。种植核桃1亩、改良13亩；种植青花椒35亩、改良98亩；新种植桑树6亩、改良桑树 4亩；新建蚕房50平方米；新建猪圈100平方米；发展养羊70头、新建羊圈40平方米；养殖小家禽90只。</t>
  </si>
  <si>
    <t>ybxfpzc-ghzc-061</t>
  </si>
  <si>
    <t>青龙村</t>
  </si>
  <si>
    <t>扶持贫困户14户64人发展产业。种植核桃10亩、改良42亩；种植青花椒39亩、改良46亩；种植桑树 9亩、改良桑树 24亩；新建蚕房144平方米；改造猪圈 86平方米；发展养羊181  头、新建羊圈235平方米；养殖小家禽26只。</t>
  </si>
  <si>
    <t>ybxfpzc-ghzc-062</t>
  </si>
  <si>
    <t>三元村</t>
  </si>
  <si>
    <t>扶持贫困户13户53人发展产业。种植核桃1亩、改良143亩；种植青花椒14亩、改良15亩；种植桑树  4亩、改良桑树24 亩；新建蚕房 380 平方米；养牛 61 头、建牛圈 1080平方米、改造牛圈 81 平方米；养猪10头、新建猪圈 30 平方米、改造猪圈247 平方米；新建羊圈 20平方米。</t>
  </si>
  <si>
    <t>ybxfpzc-ghzc-063</t>
  </si>
  <si>
    <t>朵格村</t>
  </si>
  <si>
    <t>扶持贫困户5户14人发展产业。种植青花椒5 亩；种植桑树 3 亩；新建蚕房 40 平方米；发展养羊 20 头。</t>
  </si>
  <si>
    <t>ybxfpzc-ghzc-064</t>
  </si>
  <si>
    <t>复兴村</t>
  </si>
  <si>
    <t>扶持贫困户9户36人发展产业。改良32亩；青花椒改良15 亩；改良桑树19 亩；养牛 5 头、建牛圈 40平方米、改造牛圈 70 平方米；养猪 4 头、改造猪圈 35 平方米；发新建羊圈 30 平方米、改造羊圈 20 平方米；新建禽舍  10平方米。</t>
  </si>
  <si>
    <t>ybxfpzc-ghzc-065</t>
  </si>
  <si>
    <t>富阳村</t>
  </si>
  <si>
    <t>扶持贫困户8户23人发展产业。核桃改良80亩；种植青花椒8 亩、改良 8亩；种植桑树 22 亩、改良桑树22 亩；新建蚕房 390 平方米；养牛 60 头、建牛圈 200平方米；养猪 15 头、新建猪圈 90 平方米；发展养羊 130 头、新建羊圈 200 平方米；养殖小家禽 3690只、新建禽舍 520 平方米、改造禽舍230平方米</t>
  </si>
  <si>
    <t>ybxfpzc-ghzc-066</t>
  </si>
  <si>
    <t>果园村</t>
  </si>
  <si>
    <t>扶持贫困户8户36人发展产业。种植核桃43亩、改良21亩；种植青花椒 21亩；种植桑树  19亩、改良桑树43 亩；新建蚕房 440 平方米；养猪 16 头、新建猪圈 210 平方米、改造猪圈 240 平方米；养殖小家禽330 只、新建禽舍170  平方米。</t>
  </si>
  <si>
    <t>ybxfpzc-ghzc-067</t>
  </si>
  <si>
    <t>尖山村</t>
  </si>
  <si>
    <t>扶持贫困户6户28人发展产业。种植核桃23亩、改良63亩；种植青花椒 27亩、改良27 亩；种植桑树 25 亩、改良桑树 22亩；新建蚕房 430 平方米；养牛18  头、建牛圈 100平方米、改造牛圈 75 平方米；养猪16  头、新建猪圈 60 平方米、改造猪圈 82 平方米；发展养羊100  头、新建羊圈 100 平方米、改造羊圈 100 平方米；养殖小家禽 270只、新建禽舍 195 平方米、改造禽舍148平方米。</t>
  </si>
  <si>
    <t>ybxfpzc-ghzc-068</t>
  </si>
  <si>
    <t>鹿游箐村</t>
  </si>
  <si>
    <t>扶持贫困户5户22人发展产业。新建蚕房 4 平方米；养猪 40 头。</t>
  </si>
  <si>
    <t>ybxfpzc-ghzc-069</t>
  </si>
  <si>
    <t>平田村</t>
  </si>
  <si>
    <t>扶持贫困户4户13人发展产业。种植桑树 2 亩；新建蚕房 96 平方米；新建猪圈 30 平方米、改造猪圈 30 平方米；发展养羊 50 头；养殖小家禽 80只、新建禽舍 30 平方米、改造禽舍30平方米。</t>
  </si>
  <si>
    <t>ybxfpzc-ghzc-070</t>
  </si>
  <si>
    <t>双河村</t>
  </si>
  <si>
    <t>扶持贫困户12户42人发展产业。核桃改良5亩；种植芒果 2 亩、改良 2 亩；改良桑树 2亩；新建蚕房 160 平方米。</t>
  </si>
  <si>
    <t>ybxfpzc-ghzc-071</t>
  </si>
  <si>
    <t>湾塘村</t>
  </si>
  <si>
    <t>扶持贫困户5户23人发展产业。改良桑树 6亩；新建蚕房 20 平方米；养殖小家禽 190只、新建禽舍 40 平方米。</t>
  </si>
  <si>
    <t>ybxfpzc-ghzc-072</t>
  </si>
  <si>
    <t>新胜村</t>
  </si>
  <si>
    <t>扶持贫困户8户36人发展产业。核桃改良8亩；种植芒果  2亩、改良7  亩；种植桑树7  亩、改良桑树 3亩；新建蚕房 60 平方米；养猪 14 头、新建猪圈 50 平方米、改造猪圈  60平方米；发展养羊 50 头；养殖小家禽 120只、新建禽舍 150 平方米、改造禽舍30平方米。</t>
  </si>
  <si>
    <t>ybxfpzc-ghzc-073</t>
  </si>
  <si>
    <t>纸房村</t>
  </si>
  <si>
    <t>扶持贫困户4户15人发展产业。种植核桃25亩；种植桑树 5 亩；新建蚕房 300 平方米；建牛圈 150平方米</t>
  </si>
  <si>
    <t>ybxfpzc-ghzc-074</t>
  </si>
  <si>
    <t>大村子村</t>
  </si>
  <si>
    <t>扶持贫困户29户118人发展产业。核桃改良89亩；种植青花椒 7亩；种植魔芋1 亩；种植中药材1 亩；养牛 6 头；改造猪圈 580 平方米。</t>
  </si>
  <si>
    <t>ybxfpzc-ghzc-075</t>
  </si>
  <si>
    <t>侯家坪村</t>
  </si>
  <si>
    <t>扶持贫困户43户175人发展产业。种植核桃30亩、改良480亩；种植青花椒 50亩；种植芒果 10 亩、改良22  亩；种植桑树1  亩、改良桑树 1亩；种植魔芋 3亩；种植中药材 4亩；养牛 13 头、建牛圈380平方米；养猪14  头、新建猪圈  410平方米；发展养羊 35 头、新建羊圈 655 平方米；养殖小家禽 290只、新建禽舍 20 平方米。</t>
  </si>
  <si>
    <t>ybxfpzc-ghzc-076</t>
  </si>
  <si>
    <t>小石洼村</t>
  </si>
  <si>
    <t>扶持贫困户18户81人发展产业。种植核桃5亩、改良195亩；种植青花椒24 亩；种植桑树  5亩；养牛 5 头、建牛圈 60平方米；养猪  6头、新建猪圈 300 平方米；发展养羊 50 头、新建羊圈 120 平方米；养殖小家禽380 只、新建禽舍 390 平方米。</t>
  </si>
  <si>
    <t>ybxfpzc-ghzc-077</t>
  </si>
  <si>
    <t>扶持贫困户26户108人发展产业扶持贫困户29户118人发展产业。种植核桃8亩、改良30亩；种植青花椒16 亩；种植桑树 27 亩、改良桑树5 亩；种植魔芋42 亩；种植中药材 10亩；养猪 3 头；发展养羊 30 头、新建羊圈 96 平方米；养殖小家禽 1680只、新建禽舍567  平方米、禽舍改造192。</t>
  </si>
  <si>
    <t>ybxfpzc-ghzc-078</t>
  </si>
  <si>
    <t>大石房村</t>
  </si>
  <si>
    <t>扶持贫困户10户44人发展产业。种植青花椒1 亩、改良2 亩；改良桑树9 亩；新建蚕房160  平方米； 种植茶叶 14亩；养牛 1 头、改造牛圈 15 平方米；养猪 14 头、新建猪圈  20平方米、改造猪圈 30 平方米；发展养羊59  头、改造羊圈 21 平方米；养殖小家禽400 只、新建禽舍 20 平方米、禽舍改造25平方米。</t>
  </si>
  <si>
    <t>ybxfpzc-ghzc-079</t>
  </si>
  <si>
    <t>东巴湾村</t>
  </si>
  <si>
    <t>扶持贫困户7户38人发展产业。种植核桃20亩亩；种植青花椒12 亩；改造羊圈 20 平方米；养殖小家禽50 只。</t>
  </si>
  <si>
    <t>ybxfpzc-ghzc-080</t>
  </si>
  <si>
    <t>民胜村</t>
  </si>
  <si>
    <t>扶持贫困户55户210人发展产业。种植核桃237亩、改良306亩；种植青花椒176 亩、改良33 亩；种植桑树 1 亩；种植魔芋 201亩；种植中药材36 亩；养牛 16 头、建牛圈 110平方米；养猪201  头、新建猪圈 644 平方米、改造猪圈 367 平方米；发展养羊1074  头、新建羊圈 533 平方米、改造羊圈 403 平方米；养殖小家禽2825 只、新建禽舍 253 平方米、禽舍改造61。</t>
  </si>
  <si>
    <t>ybxfpzc-ghzc-081</t>
  </si>
  <si>
    <t>松坪子村</t>
  </si>
  <si>
    <t>扶持贫困户51户227人发展产业。种植核桃151亩、改良215亩；种植青花椒177 亩、改良 140亩；种植芒果 75 亩、改良 3 亩；种植桑树 38 亩；新种牧草10亩；养牛45  头、建牛圈 700平方米、改造牛圈 50 平方米；养猪  335头、新建猪圈 1445 平方米、改造猪370圈  平方米；发展养羊 656 头、新建羊圈 1890 平方米、改造羊圈 550 平方米；养殖小家禽 530只、新建禽舍360  平方米、禽舍改造40平方米。</t>
  </si>
  <si>
    <t>ybxfpzc-ghzc-082</t>
  </si>
  <si>
    <t>正坝村</t>
  </si>
  <si>
    <t>扶持贫困户25户98人发展产业。种植核桃51亩、改良78亩；种植青花椒101 亩、改良102亩；种植桑树 13 亩、改良桑树16 亩；新建蚕房50平方米；种植魔芋23 亩；种植中药材10 亩；45 平方米、改造羊圈 30 平方米；养殖小家禽 60只、新建禽舍230 平方米、改造禽舍55平方米。</t>
  </si>
  <si>
    <t>ybxfpzc-ghzc-083</t>
  </si>
  <si>
    <t>百草坪村</t>
  </si>
  <si>
    <t>扶持贫困户27户97人发展产业。种植核桃57亩、改良79亩；种植青花椒60 亩、改良 24亩；新种牧草2亩；养牛 34 头、建牛圈 282平方米、改造牛圈 81平方米；养猪 1 头、新建猪圈17平方米、改造猪圈16 平方米；发展养羊100头、新建羊圈 75平方米、改造羊圈90平方米；养殖小家禽10只。</t>
  </si>
  <si>
    <t>ybxfpzc-ghzc-084</t>
  </si>
  <si>
    <t>大湾子村</t>
  </si>
  <si>
    <t>扶持贫困户15户64人发展产业。种植核桃51亩、改良69亩；种植青花椒 83亩；种植桑树  1亩、改良桑树8 亩；新建蚕房 35平方米；种植中药材6亩；新种牧草4亩；养牛26头、建牛圈 92平方米、改造牛圈33平方米；养猪36 头、新建猪圈119平方米、改造猪圈 52 平方米；发展养羊2245头、新建羊圈142 平方米、改造羊圈60 平方米；养殖小家禽176 只、新建禽舍96平方米、禽舍改造4平方米。</t>
  </si>
  <si>
    <t>ybxfpzc-ghzc-085</t>
  </si>
  <si>
    <t>海子村</t>
  </si>
  <si>
    <t>扶持贫困户16户63人发展产业。种植核桃28亩、改良35亩；种植青花椒35 ；新种雪桃42亩；养牛20头、建牛圈 50平方米、改造牛圈 24 平方米；养猪220头、新建猪圈180平方米、改造猪圈190 平方米；发展养羊70 头、新建羊圈230平方米。</t>
  </si>
  <si>
    <t>ybxfpzc-ghzc-086</t>
  </si>
  <si>
    <t>扶持贫困户13户48人发展产业。种植核桃8亩、改良8亩；养牛10头、改造牛圈 100 平方米；发展养羊  210头、新建羊圈130平方米。</t>
  </si>
  <si>
    <t>ybxfpzc-ghzc-087</t>
  </si>
  <si>
    <t>红旗村</t>
  </si>
  <si>
    <t>扶持贫困户14户59人发展产业。种植核桃30亩、改良51亩；种植青花椒20 亩、改良14 亩；养牛 21头、建牛圈 100平方米、改造牛圈 20 平方米；养猪24  头、新建猪圈190  平方米；发展养羊 320头、新建羊圈 730 平方米；养殖小家禽150只、新建禽舍 30 平方米</t>
  </si>
  <si>
    <t>ybxfpzc-ghzc-088</t>
  </si>
  <si>
    <t>荒田村</t>
  </si>
  <si>
    <t>扶持贫困户27户91人发展产业。种植核桃162亩、改良157亩；种植青花椒156 亩、改良128 亩；种植芒果 9 亩、改良11亩；种植桑树5 亩、改良桑树 10亩；种植魔芋3 亩；种植中药材22 亩； 新种雪桃5亩；新种牧草1亩；养牛 37头、建牛圈 30平方米、改造牛圈  100平方米；养猪84头、新建猪圈360平方米、改造猪圈 10 平方米；发展养羊445 头、新建羊圈 460 平方米、改造羊圈 130 平方米；养殖小家禽 330只、新建禽舍 140 平方米、改造20平方米。</t>
  </si>
  <si>
    <t>ybxfpzc-ghzc-089</t>
  </si>
  <si>
    <t>ybxfpzc-ghzc-090</t>
  </si>
  <si>
    <t>尖石村</t>
  </si>
  <si>
    <t>扶持贫困户6户31人发展产业。种植核桃22亩；种植青花椒23 亩；种植桑树13 亩、改良桑树 13亩；新建蚕房 60 平方米；发展优质马铃薯2 亩； 新种雪桃2亩；新种牧草2亩；养牛 13 头、建牛圈172 平方米、改造牛圈  30平方米；养猪 13 头、新建猪圈 100 平方米；发展养羊70头、新建羊圈 200 平方米；养殖小家禽45只、新建禽舍 50 平方米。</t>
  </si>
  <si>
    <t>ybxfpzc-ghzc-091</t>
  </si>
  <si>
    <t>烂柴湾村</t>
  </si>
  <si>
    <t>扶持贫困户38户101人发展产业。种植核桃13亩、改9亩；种植青花椒 50亩、改良 15亩；种植芒果21亩、改良 79 亩；新种牧草4亩；养牛 36 头、建牛圈 380平方米、改造牛圈20  平方米；养猪 36头、新建猪圈578平方米、改造猪圈 10 平方米；发展养羊261头、新建羊圈 551平方米、改造羊圈 25平方米。</t>
  </si>
  <si>
    <t>ybxfpzc-ghzc-092</t>
  </si>
  <si>
    <t>纳底河村</t>
  </si>
  <si>
    <t>扶持贫困户45户146人发展产业。种植核桃129亩、改良109亩；种植青花椒 118亩、改良61 亩；种植桑树 11 亩；发展优质马铃薯3亩； 种植雪桃4 亩；养牛 94 头、建牛圈544平方米、改造牛圈 150 平方米；养猪 30 头、新建猪圈17  平方米；发展养羊380  头、新建羊圈 1954 平方米、改造羊圈 44 平方米；养殖小家禽 350只、新建禽舍35平方米、改造禽舍60平方米。</t>
  </si>
  <si>
    <t>ybxfpzc-ghzc-093</t>
  </si>
  <si>
    <t>ybxfpzc-ghzc-094</t>
  </si>
  <si>
    <t>太坪村</t>
  </si>
  <si>
    <t>扶持贫困户22户78人发展产业。种植核桃8亩、改良8亩；养牛10头、改造牛圈 100 平方米；发展养羊210 头、新建羊圈130  平方米。</t>
  </si>
  <si>
    <t>ybxfpzc-ghzc-095</t>
  </si>
  <si>
    <t>田坝村</t>
  </si>
  <si>
    <t>扶持贫困户35户130人发展产业。种植核桃79亩、改良160亩；种植青花椒83 亩、改良93 亩；种植魔芋5亩；种植中药材15亩；养牛 14 头、建牛圈190 平方米、改造牛圈 90平方米；养猪19  头、新建猪圈 220 平方米、改造猪圈 157 平方米；发展养羊30  头、新建羊圈 50平方米、改造羊圈 80 平方米；养殖小家禽 260只、改造禽舍 20 平方米。</t>
  </si>
  <si>
    <t>ybxfpzc-ghzc-096</t>
  </si>
  <si>
    <t>旭日村</t>
  </si>
  <si>
    <t>扶持贫困户25户106人发展产业。种植核桃243亩、改50亩；种植青花椒150 亩、改良41 亩；养牛 25 头、建牛圈80 平方米、改造牛圈60  平方米；养猪 73 头、新建猪圈 290 平方米、改造猪圈 90 平方米；发展养羊 600 头、新建羊圈700平方米、改造羊圈 161 平方米；养殖小家禽535 只、新建禽舍  295平方米、改造禽舍65。</t>
  </si>
  <si>
    <t>ybxfpzc-ghzc-097</t>
  </si>
  <si>
    <t>雅砻江村</t>
  </si>
  <si>
    <t>扶持贫困户15户52人发展产业。种植青花椒50 亩；种植芒果  4亩、改良134  亩；种植桑树11  亩、改良桑树25 亩；养牛11 头、建牛圈 65平方米、改造牛圈15  平方米；新建猪圈80  平方米、改造猪圈55  平方米；发展养羊50 头、新建羊圈 80平方米、改造羊圈 9 平方米；养殖小家禽85 只、新建禽舍46  平方米。</t>
  </si>
  <si>
    <t>ybxfpzc-ghzc-098</t>
  </si>
  <si>
    <t>银湾村</t>
  </si>
  <si>
    <t>扶持贫困户13户51人发展产业。种植核桃85亩、改良22亩；种植青花椒 57亩、改良8亩；养牛10头、建牛圈 60平方米、改造牛圈 60 平方米；发展养羊 160头、新建羊圈 90 平方米。</t>
  </si>
  <si>
    <t>ybxfpzc-ghzc-099</t>
  </si>
  <si>
    <t>扎古村</t>
  </si>
  <si>
    <t>扶持贫困户11户50人发展产业。种植核桃85亩、改良3亩；种植青花椒 39亩养牛 4 头、改造牛圈 40平方米；养猪 13 头、改造猪圈  168平方米；发展养羊 223 头、新建羊圈  60平方米、改造羊圈 248 平方米；养殖小家禽96 只、改造禽舍 47 平方米。</t>
  </si>
  <si>
    <t>ybxfpzc-ghzc-100</t>
  </si>
  <si>
    <t>水库村</t>
  </si>
  <si>
    <t>扶持贫困户7户30人发展产业。种植核桃2亩、改良58亩；种植青花椒3 亩、改良1 亩；种植芒果  1亩、改良 8 亩；种植桑树 13 亩、改良桑树12 亩；新建蚕房140  平方米；养牛 5 头、建牛圈 120平方米、改造牛圈 30 平方米；养猪 2 头；新建羊圈 75 平方米、改造羊圈 15 平方米。</t>
  </si>
  <si>
    <t>ybxfpzc-ghzc-101</t>
  </si>
  <si>
    <t>跃进村</t>
  </si>
  <si>
    <t>扶持贫困户13户59人发展产业。种植核桃3亩、改良71亩；种植青花椒 12亩、改良12 亩；种植桑树 8 亩、改良桑树47 亩；新建蚕房470平方米；养牛11头、建牛圈70平方米、改造牛圈 10 平方米；养猪4  头、新建猪圈 120 平方米、改造猪圈 80 平方米；发展养羊 150 头、新建羊圈 240 平方米；养殖小家禽 15只、改造禽舍 40 平方米。</t>
  </si>
  <si>
    <t>ybxfpzc-ghzc-102</t>
  </si>
  <si>
    <t>柏林村</t>
  </si>
  <si>
    <t>扶持贫困户9户32人发展产业。种植核桃4亩、改良9亩；种植青花椒54 亩、改良 29亩；种植芒果70亩、改良372亩；种植桑树59亩、改良桑树 59亩；新建蚕房 420 平方米；种植魔芋 49亩；养牛90头、建牛圈630 平方米；养猪45头、新建猪圈 140 平方米；发展养羊280 头、新建羊圈450 平方米；养殖小家禽7650只、新建禽舍1040平方米。</t>
  </si>
  <si>
    <t>ybxfpzc-ghzc-103</t>
  </si>
  <si>
    <t>高坪村</t>
  </si>
  <si>
    <t>扶持贫困户15户64人发展产业。种植核桃30亩、改良33亩；种植青花椒14 亩、改良7 亩；发展优质马铃薯2亩； 养牛 162 头、建牛圈1200 平方米；养猪66头、新建猪圈270平方米；发展养羊35 头、新建羊圈60平方米；养殖小家禽 125只。</t>
  </si>
  <si>
    <t>ybxfpzc-ghzc-104</t>
  </si>
  <si>
    <t>高箐村</t>
  </si>
  <si>
    <t>扶持贫困户24户105人发展产业。种植核桃1亩；种植青花椒9 亩；种植桑树6亩；养牛113头、建牛圈850 平方米；养猪30头、新建猪圈64平方米；发展养羊 447 头、新建羊圈 461 平方米、改造羊圈150平方米。</t>
  </si>
  <si>
    <t>ybxfpzc-ghzc-105</t>
  </si>
  <si>
    <t>后山村</t>
  </si>
  <si>
    <t>扶持贫困户10户43人发展产业。种植核桃45亩、改良58亩；种植青花椒10亩、改良24亩；种植桑树2亩、改良桑树 1亩；新建蚕房 610 平方米；养牛5头、建牛圈230 平方米；养猪107头、新建猪圈550平方米、改造猪圈 8 平方米；养殖小家禽220只。</t>
  </si>
  <si>
    <t>ybxfpzc-ghzc-106</t>
  </si>
  <si>
    <t>龙树村</t>
  </si>
  <si>
    <t>扶持贫困户8户39人发展产业。种植核桃13亩、改良40亩；种植青花椒12亩、改良 4亩；养牛 23 头、建牛圈250平方米；养猪 42 头、新建猪圈180平方米、改造猪圈 95 平方米；发展养羊324 头、新建羊圈40平方米、改造羊圈3 平方米；养殖小家禽800 只。</t>
  </si>
  <si>
    <t>ybxfpzc-ghzc-107</t>
  </si>
  <si>
    <t>新开田村</t>
  </si>
  <si>
    <t>扶持贫困户3户7人发展产业。种植核桃3亩、改良3亩；种植青花椒8亩；种植桑树 5 亩；新建蚕房120平方米；种植魔芋 4亩；新建猪圈 90平方米；发展养羊 90 头、新建羊圈  30平方米。</t>
  </si>
  <si>
    <t>ybxfpzc-ghzc-108</t>
  </si>
  <si>
    <t>前一轮退耕还林巩固提升128.6亩</t>
  </si>
  <si>
    <t>退耕还林补助资金</t>
  </si>
  <si>
    <t>ybxfpzc-ghzc-109</t>
  </si>
  <si>
    <t>前一轮退耕还林巩固提升103.5亩</t>
  </si>
  <si>
    <t>ybxfpzc-ghzc-110</t>
  </si>
  <si>
    <t>前一轮退耕还林巩固提升367.3亩</t>
  </si>
  <si>
    <t>ybxfpzc-ghzc-111</t>
  </si>
  <si>
    <t>前一轮退耕还林巩固提升153.8亩</t>
  </si>
  <si>
    <t>ybxfpzc-ghzc-112</t>
  </si>
  <si>
    <t>前一轮退耕还林巩固提升469.1亩</t>
  </si>
  <si>
    <t>ybxfpzc-ghzc-113</t>
  </si>
  <si>
    <t>前一轮退耕还林巩固提升718.7亩</t>
  </si>
  <si>
    <t>ybxfpzc-ghzc-114</t>
  </si>
  <si>
    <t>前一轮退耕还林巩固提升1786.6亩</t>
  </si>
  <si>
    <t>ybxfpzc-ghzc-115</t>
  </si>
  <si>
    <t>前一轮退耕还林巩固提升7亩</t>
  </si>
  <si>
    <t>ybxfpzc-ghzc-116</t>
  </si>
  <si>
    <t>新一轮退耕还林117.8亩</t>
  </si>
  <si>
    <t>ybxfpzc-ghzc-117</t>
  </si>
  <si>
    <t>新一轮退耕还林45.4亩</t>
  </si>
  <si>
    <t>ybxfpzc-ghzc-118</t>
  </si>
  <si>
    <t>新一轮退耕还林75.8亩</t>
  </si>
  <si>
    <t>ybxfpzc-ghzc-119</t>
  </si>
  <si>
    <t>新一轮退耕还林142.1亩</t>
  </si>
  <si>
    <t>ybxfpzc-ghzc-120</t>
  </si>
  <si>
    <t>新一轮退耕还林90.7亩</t>
  </si>
  <si>
    <t>ybxfpzc-ghzc-121</t>
  </si>
  <si>
    <t>完成82户彝家新寨住房建设，其中;母亲树聚居点32户、散户62户，完成建设点道路、人畜饮水、活动场所、生活用电等基础设施建设，完善公共服务体系</t>
  </si>
  <si>
    <t>彝家新寨建设资金、三峡集团捐赠资金</t>
  </si>
  <si>
    <t>ybxfpzc-ghzc-122</t>
  </si>
  <si>
    <t>韭菜坪村、大湾村</t>
  </si>
  <si>
    <t>横板房改造11户</t>
  </si>
  <si>
    <t>九鼎公司</t>
  </si>
  <si>
    <t>ybxfpzc-ghzc-123</t>
  </si>
  <si>
    <t>人居环境改造13户，修建轻钢结构住房及配套附属设施工程</t>
  </si>
  <si>
    <t>ybxfpzc-ghzc-124</t>
  </si>
  <si>
    <t>2018年</t>
  </si>
  <si>
    <t>完成43户农户住房建设，完成建设点道路、人畜饮水、活动场所、生活用电等基础设施建设，完善公共服务体系</t>
  </si>
  <si>
    <t>西部战区空军后勤部399.743万元、长江规划勘测设计研究有限责任公司帮扶资金90万元</t>
  </si>
  <si>
    <t>ybxfpzc-ghzc-125</t>
  </si>
  <si>
    <t>贫困户生产生活设施购置费</t>
  </si>
  <si>
    <t>四川省扶贫基金会攀枝花市联络处</t>
  </si>
  <si>
    <t>ybxfpzc-ghzc-126</t>
  </si>
  <si>
    <t>新建大村子村25户111人易地扶贫搬迁住房。</t>
  </si>
  <si>
    <t>易地扶贫搬迁资金</t>
  </si>
  <si>
    <t>ybxfpzc-ghzc-127</t>
  </si>
  <si>
    <t>新建小石洼村14户62人易地扶贫搬迁住房。</t>
  </si>
  <si>
    <t>ybxfpzc-ghzc-128</t>
  </si>
  <si>
    <t>新建东风村37户157人易地扶贫搬迁住房。</t>
  </si>
  <si>
    <t>ybxfpzc-ghzc-129</t>
  </si>
  <si>
    <t>新建正坝村12户52人易地扶贫搬迁住房。</t>
  </si>
  <si>
    <t>ybxfpzc-ghzc-130</t>
  </si>
  <si>
    <t>新建松坪子村21户95人易地扶贫搬迁住房。</t>
  </si>
  <si>
    <t>ybxfpzc-ghzc-131</t>
  </si>
  <si>
    <t>新建大槽村35户151人易地扶贫搬迁住房。</t>
  </si>
  <si>
    <t>ybxfpzc-ghzc-132</t>
  </si>
  <si>
    <t>新建花椒箐村14户64人易地扶贫搬迁住房。</t>
  </si>
  <si>
    <t>ybxfpzc-ghzc-133</t>
  </si>
  <si>
    <t>后元村</t>
  </si>
  <si>
    <t>新建后元村1户5人易地扶贫搬迁住房。</t>
  </si>
  <si>
    <t>ybxfpzc-ghzc-134</t>
  </si>
  <si>
    <t>石龙村</t>
  </si>
  <si>
    <t>新建石龙村21户96人易地扶贫搬迁住房。</t>
  </si>
  <si>
    <t>ybxfpzc-ghzc-135</t>
  </si>
  <si>
    <t>岩门村</t>
  </si>
  <si>
    <t>新建岩门村28户109人易地扶贫搬迁住房。</t>
  </si>
  <si>
    <t>ybxfpzc-ghzc-136</t>
  </si>
  <si>
    <t>新建大花地村1户5人易地扶贫搬迁住房。</t>
  </si>
  <si>
    <t>ybxfpzc-ghzc-137</t>
  </si>
  <si>
    <t>3户危房重建</t>
  </si>
  <si>
    <t>危房改造补助</t>
  </si>
  <si>
    <t>ybxfpzc-ghzc-138</t>
  </si>
  <si>
    <t>5户危房重建</t>
  </si>
  <si>
    <t>ybxfpzc-ghzc-139</t>
  </si>
  <si>
    <t>34户危房重建</t>
  </si>
  <si>
    <t>ybxfpzc-ghzc-140</t>
  </si>
  <si>
    <t>28户危房重建</t>
  </si>
  <si>
    <t>ybxfpzc-ghzc-141</t>
  </si>
  <si>
    <t>16户危房重建</t>
  </si>
  <si>
    <t>ybxfpzc-ghzc-142</t>
  </si>
  <si>
    <t>小槽村</t>
  </si>
  <si>
    <t>7户危房重建</t>
  </si>
  <si>
    <t>ybxfpzc-ghzc-143</t>
  </si>
  <si>
    <t>1户危房重建</t>
  </si>
  <si>
    <t>ybxfpzc-ghzc-144</t>
  </si>
  <si>
    <t>10户危房重建</t>
  </si>
  <si>
    <t>ybxfpzc-ghzc-145</t>
  </si>
  <si>
    <t>大坪子村</t>
  </si>
  <si>
    <t>47户危房重建</t>
  </si>
  <si>
    <t>ybxfpzc-ghzc-146</t>
  </si>
  <si>
    <t>14户危房重建</t>
  </si>
  <si>
    <t>ybxfpzc-ghzc-147</t>
  </si>
  <si>
    <t>古德村</t>
  </si>
  <si>
    <t>27户危房重建</t>
  </si>
  <si>
    <t>ybxfpzc-ghzc-148</t>
  </si>
  <si>
    <t>9户危房重建</t>
  </si>
  <si>
    <t>ybxfpzc-ghzc-149</t>
  </si>
  <si>
    <t>43户危房重建</t>
  </si>
  <si>
    <t>ybxfpzc-ghzc-150</t>
  </si>
  <si>
    <t>15户危房重建</t>
  </si>
  <si>
    <t>ybxfpzc-ghzc-151</t>
  </si>
  <si>
    <t>上村村</t>
  </si>
  <si>
    <t>ybxfpzc-ghzc-152</t>
  </si>
  <si>
    <t>12户危房重建</t>
  </si>
  <si>
    <t>ybxfpzc-ghzc-153</t>
  </si>
  <si>
    <t>11户危房重建</t>
  </si>
  <si>
    <t>ybxfpzc-ghzc-154</t>
  </si>
  <si>
    <t>支六河村</t>
  </si>
  <si>
    <t>24户危房重建</t>
  </si>
  <si>
    <t>ybxfpzc-ghzc-155</t>
  </si>
  <si>
    <t>ybxfpzc-ghzc-156</t>
  </si>
  <si>
    <t>ybxfpzc-ghzc-157</t>
  </si>
  <si>
    <t>ybxfpzc-ghzc-158</t>
  </si>
  <si>
    <t>4户危房重建</t>
  </si>
  <si>
    <t>ybxfpzc-ghzc-159</t>
  </si>
  <si>
    <t>ybxfpzc-ghzc-160</t>
  </si>
  <si>
    <t>ybxfpzc-ghzc-161</t>
  </si>
  <si>
    <t>ybxfpzc-ghzc-162</t>
  </si>
  <si>
    <t>烂材湾村</t>
  </si>
  <si>
    <t>ybxfpzc-ghzc-163</t>
  </si>
  <si>
    <t>ybxfpzc-ghzc-164</t>
  </si>
  <si>
    <t>ybxfpzc-ghzc-165</t>
  </si>
  <si>
    <t>6户危房重建</t>
  </si>
  <si>
    <t>ybxfpzc-ghzc-166</t>
  </si>
  <si>
    <t>ybxfpzc-ghzc-167</t>
  </si>
  <si>
    <t>8户危房重建</t>
  </si>
  <si>
    <t>ybxfpzc-ghzc-168</t>
  </si>
  <si>
    <t>2户危房重建</t>
  </si>
  <si>
    <t>ybxfpzc-ghzc-169</t>
  </si>
  <si>
    <t>ybxfpzc-ghzc-170</t>
  </si>
  <si>
    <t>ybxfpzc-ghzc-171</t>
  </si>
  <si>
    <t>22户危房重建</t>
  </si>
  <si>
    <t>ybxfpzc-ghzc-172</t>
  </si>
  <si>
    <t>ybxfpzc-ghzc-173</t>
  </si>
  <si>
    <t>ybxfpzc-ghzc-174</t>
  </si>
  <si>
    <t>39户危房重建</t>
  </si>
  <si>
    <t>ybxfpzc-ghzc-175</t>
  </si>
  <si>
    <t>38户危房重建</t>
  </si>
  <si>
    <t>ybxfpzc-ghzc-176</t>
  </si>
  <si>
    <t>ybxfpzc-ghzc-177</t>
  </si>
  <si>
    <t>广东湾村</t>
  </si>
  <si>
    <t>ybxfpzc-ghzc-178</t>
  </si>
  <si>
    <t>核桃箐村</t>
  </si>
  <si>
    <t>23户危房重建</t>
  </si>
  <si>
    <t>ybxfpzc-ghzc-179</t>
  </si>
  <si>
    <t>蚂蟥箐村</t>
  </si>
  <si>
    <t>13户危房重建</t>
  </si>
  <si>
    <t>ybxfpzc-ghzc-180</t>
  </si>
  <si>
    <t>谜塘村</t>
  </si>
  <si>
    <t>20户危房重建</t>
  </si>
  <si>
    <t>ybxfpzc-ghzc-181</t>
  </si>
  <si>
    <t>长草坪村</t>
  </si>
  <si>
    <t>ybxfpzc-ghzc-182</t>
  </si>
  <si>
    <t>中槽村</t>
  </si>
  <si>
    <t>ybxfpzc-ghzc-183</t>
  </si>
  <si>
    <t>ybxfpzc-ghzc-184</t>
  </si>
  <si>
    <t>ybxfpzc-ghzc-185</t>
  </si>
  <si>
    <t>蒿枝坪村</t>
  </si>
  <si>
    <t>19户危房重建</t>
  </si>
  <si>
    <t>ybxfpzc-ghzc-186</t>
  </si>
  <si>
    <t>31户危房重建</t>
  </si>
  <si>
    <t>ybxfpzc-ghzc-187</t>
  </si>
  <si>
    <t>省棚子村</t>
  </si>
  <si>
    <t>ybxfpzc-ghzc-188</t>
  </si>
  <si>
    <t>ybxfpzc-ghzc-189</t>
  </si>
  <si>
    <t>ybxfpzc-ghzc-190</t>
  </si>
  <si>
    <t>ybxfpzc-ghzc-191</t>
  </si>
  <si>
    <t>ybxfpzc-ghzc-192</t>
  </si>
  <si>
    <t>ybxfpzc-ghzc-193</t>
  </si>
  <si>
    <t>ybxfpzc-ghzc-194</t>
  </si>
  <si>
    <t>ybxfpzc-ghzc-195</t>
  </si>
  <si>
    <t>ybxfpzc-ghzc-196</t>
  </si>
  <si>
    <t>ybxfpzc-ghzc-197</t>
  </si>
  <si>
    <t>ybxfpzc-ghzc-198</t>
  </si>
  <si>
    <t>ybxfpzc-ghzc-199</t>
  </si>
  <si>
    <t>大窝凼村</t>
  </si>
  <si>
    <t>ybxfpzc-ghzc-200</t>
  </si>
  <si>
    <t>ybxfpzc-ghzc-201</t>
  </si>
  <si>
    <t>那片村</t>
  </si>
  <si>
    <t>ybxfpzc-ghzc-202</t>
  </si>
  <si>
    <t>ybxfpzc-ghzc-203</t>
  </si>
  <si>
    <t>ybxfpzc-ghzc-204</t>
  </si>
  <si>
    <t>ybxfpzc-ghzc-205</t>
  </si>
  <si>
    <t>野麻地村</t>
  </si>
  <si>
    <t>ybxfpzc-ghzc-206</t>
  </si>
  <si>
    <t>仓蒲村</t>
  </si>
  <si>
    <t>ybxfpzc-ghzc-207</t>
  </si>
  <si>
    <t>ybxfpzc-ghzc-208</t>
  </si>
  <si>
    <t>范村</t>
  </si>
  <si>
    <t>ybxfpzc-ghzc-209</t>
  </si>
  <si>
    <t>ybxfpzc-ghzc-210</t>
  </si>
  <si>
    <t>ybxfpzc-ghzc-211</t>
  </si>
  <si>
    <t>ybxfpzc-ghzc-212</t>
  </si>
  <si>
    <t>ybxfpzc-ghzc-213</t>
  </si>
  <si>
    <t>ybxfpzc-ghzc-214</t>
  </si>
  <si>
    <t>ybxfpzc-ghzc-215</t>
  </si>
  <si>
    <t>ybxfpzc-ghzc-216</t>
  </si>
  <si>
    <t>坪田村</t>
  </si>
  <si>
    <t>ybxfpzc-ghzc-217</t>
  </si>
  <si>
    <t>ybxfpzc-ghzc-218</t>
  </si>
  <si>
    <t>ybxfpzc-ghzc-219</t>
  </si>
  <si>
    <t>纸坊村</t>
  </si>
  <si>
    <t>ybxfpzc-ghzc-220</t>
  </si>
  <si>
    <t>ybxfpzc-ghzc-221</t>
  </si>
  <si>
    <t>ybxfpzc-ghzc-222</t>
  </si>
  <si>
    <t>ybxfpzc-ghzc-223</t>
  </si>
  <si>
    <t>ybxfpzc-ghzc-224</t>
  </si>
  <si>
    <t>ybxfpzc-ghzc-225</t>
  </si>
  <si>
    <t>ybxfpzc-ghzc-226</t>
  </si>
  <si>
    <t>机房村</t>
  </si>
  <si>
    <t>特困户邓祥顺住房建设补助</t>
  </si>
  <si>
    <t>ybxfpzc-ghzc-227</t>
  </si>
  <si>
    <t>各项目乡（镇）</t>
  </si>
  <si>
    <t>实施贫困户农村D级危房改造598户，每户补助4万元，合计投资2392万元</t>
  </si>
  <si>
    <t>地方政府第二批债券资金500万元、三峡集团捐赠资金598万元、农村危房改造补助1198万元、农村危房改造县级补助资金96万元</t>
  </si>
  <si>
    <t>ybxfpzc-ghzc-228</t>
  </si>
  <si>
    <t>实施贫困户C级危房加固333户</t>
  </si>
  <si>
    <t>三峡集团捐赠资金225万元、农村危房改造县级补助资金441万元</t>
  </si>
  <si>
    <t>ybxfpzc-ghzc-229</t>
  </si>
  <si>
    <t>新建东风村7户29人易地扶贫搬迁住房。</t>
  </si>
  <si>
    <t>ybxfpzc-ghzc-230</t>
  </si>
  <si>
    <t>新建新建村8户30人易地扶贫搬迁住房。</t>
  </si>
  <si>
    <t>ybxfpzc-ghzc-231</t>
  </si>
  <si>
    <t>新建联合村7户33人易地扶贫搬迁住房。</t>
  </si>
  <si>
    <t>ybxfpzc-ghzc-232</t>
  </si>
  <si>
    <t>新建马鹿村2户11人易地扶贫搬迁住房。</t>
  </si>
  <si>
    <t>ybxfpzc-ghzc-233</t>
  </si>
  <si>
    <t>鳡鱼村</t>
  </si>
  <si>
    <t>新建鳡鱼村1户5人易地扶贫搬迁住房。</t>
  </si>
  <si>
    <t>ybxfpzc-ghzc-234</t>
  </si>
  <si>
    <t>核桃箐</t>
  </si>
  <si>
    <t>新建核桃箐13户65人易地扶贫搬迁住房。</t>
  </si>
  <si>
    <t>ybxfpzc-ghzc-235</t>
  </si>
  <si>
    <t>新建荒田村2户8人易地扶贫搬迁住房。</t>
  </si>
  <si>
    <t>ybxfpzc-ghzc-236</t>
  </si>
  <si>
    <t>新建大湾子村1户3人易地扶贫搬迁住房。</t>
  </si>
  <si>
    <t>ybxfpzc-ghzc-237</t>
  </si>
  <si>
    <t>新建百草坪村3户13人易地扶贫搬迁住房。</t>
  </si>
  <si>
    <t>ybxfpzc-ghzc-238</t>
  </si>
  <si>
    <t>新建雅砻江村4户16人易地扶贫搬迁住房。</t>
  </si>
  <si>
    <t>ybxfpzc-ghzc-239</t>
  </si>
  <si>
    <t>新建大槽村1户3人易地扶贫搬迁住房。</t>
  </si>
  <si>
    <t>ybxfpzc-ghzc-240</t>
  </si>
  <si>
    <t>新建蒿枝坪村9户35人易地扶贫搬迁住房。</t>
  </si>
  <si>
    <t>ybxfpzc-ghzc-241</t>
  </si>
  <si>
    <t>新建花椒箐村1户3人易地扶贫搬迁住房。</t>
  </si>
  <si>
    <t>ybxfpzc-ghzc-242</t>
  </si>
  <si>
    <t>新建白沙沟村23户107人易地扶贫搬迁住房。</t>
  </si>
  <si>
    <t>ybxfpzc-ghzc-243</t>
  </si>
  <si>
    <t>新建支六河村3户15人易地扶贫搬迁住房。</t>
  </si>
  <si>
    <t>ybxfpzc-ghzc-244</t>
  </si>
  <si>
    <t>新建大坪子村5户24人易地扶贫搬迁住房。</t>
  </si>
  <si>
    <t>ybxfpzc-ghzc-245</t>
  </si>
  <si>
    <t>新建大湾村1户9人易地扶贫搬迁住房。</t>
  </si>
  <si>
    <t>ybxfpzc-ghzc-246</t>
  </si>
  <si>
    <t>新建石龙村12户49人易地扶贫搬迁住房。</t>
  </si>
  <si>
    <t>ybxfpzc-ghzc-247</t>
  </si>
  <si>
    <t>新建岩门村2户10人易地扶贫搬迁住房。</t>
  </si>
  <si>
    <t>ybxfpzc-ghzc-248</t>
  </si>
  <si>
    <t>新建道角村3户10人易地扶贫搬迁住房。</t>
  </si>
  <si>
    <t>ybxfpzc-ghzc-249</t>
  </si>
  <si>
    <t>新建肖家坪村1户5人易地扶贫搬迁住房。</t>
  </si>
  <si>
    <t>ybxfpzc-ghzc-250</t>
  </si>
  <si>
    <t>新建野麻地村1户3人易地扶贫搬迁住房。</t>
  </si>
  <si>
    <t>ybxfpzc-ghzc-251</t>
  </si>
  <si>
    <t>新建那片村1户4人易地扶贫搬迁住房。</t>
  </si>
  <si>
    <t>ybxfpzc-ghzc-252</t>
  </si>
  <si>
    <t>新建四呷左村2户10人易地扶贫搬迁住房。</t>
  </si>
  <si>
    <t>ybxfpzc-ghzc-253</t>
  </si>
  <si>
    <t>新建大石房村1户6人易地扶贫搬迁住房。</t>
  </si>
  <si>
    <t>ybxfpzc-ghzc-254</t>
  </si>
  <si>
    <t>新建民胜村6户21人易地扶贫搬迁住房。</t>
  </si>
  <si>
    <t>ybxfpzc-ghzc-255</t>
  </si>
  <si>
    <t>新建中槽村8户35人易地扶贫搬迁住房。</t>
  </si>
  <si>
    <t>ybxfpzc-ghzc-256</t>
  </si>
  <si>
    <t>新建干坪子村17户77人易地扶贫搬迁住房。</t>
  </si>
  <si>
    <t>ybxfpzc-ghzc-257</t>
  </si>
  <si>
    <t>新建长草坪村6户26人易地扶贫搬迁住房。</t>
  </si>
  <si>
    <t>ybxfpzc-ghzc-258</t>
  </si>
  <si>
    <t>全县</t>
  </si>
  <si>
    <t>1000户直播卫星户户通</t>
  </si>
  <si>
    <t>2017年省级公共文化服务体系建设专项资金预算（文化惠民扶贫广电部分）</t>
  </si>
  <si>
    <t>ybxfpzc-ghzc-259</t>
  </si>
  <si>
    <t>13户人居环境改造项目原旧房拆除并运到指定堆放地点，拆除1670.3平方，投资13.53万元。5、13户人居环境改造项目基础场平土石方4950.78立方米，弃土运距2km，造价15.73万元；±0.00以下基础施工造价24.42万元，两项合计40.15万元。6、13户人居环境改造项目每户60平方米院坝硬化、绿化、每户3立方米化粪池及其配套管道。</t>
  </si>
  <si>
    <t>中央财政专项扶贫资金</t>
  </si>
  <si>
    <t>ybxfpzc-ghzc-260</t>
  </si>
  <si>
    <t>实施1户贫困户住房保障项目</t>
  </si>
  <si>
    <t>三峡集团捐赠资金</t>
  </si>
  <si>
    <t>ybxfpzc-ghzc-261</t>
  </si>
  <si>
    <t>迷塘村</t>
  </si>
  <si>
    <t>前一轮退耕还林巩固提升955.1亩</t>
  </si>
  <si>
    <t>ybxfpzc-ghzc-262</t>
  </si>
  <si>
    <t>前一轮退耕还林巩固提升863.6亩</t>
  </si>
  <si>
    <t>ybxfpzc-ghzc-263</t>
  </si>
  <si>
    <t>前一轮退耕还林巩固提升402亩</t>
  </si>
  <si>
    <t>ybxfpzc-ghzc-264</t>
  </si>
  <si>
    <t>蚂蝗箐村</t>
  </si>
  <si>
    <t>前一轮退耕还林巩固提升334.5亩</t>
  </si>
  <si>
    <t>ybxfpzc-ghzc-265</t>
  </si>
  <si>
    <t>前一轮退耕还林巩固提升380亩</t>
  </si>
  <si>
    <t>ybxfpzc-ghzc-266</t>
  </si>
  <si>
    <t>前一轮退耕还林巩固提升291亩</t>
  </si>
  <si>
    <t>ybxfpzc-ghzc-267</t>
  </si>
  <si>
    <t>前一轮退耕还林巩固提升504.4亩</t>
  </si>
  <si>
    <t>ybxfpzc-ghzc-268</t>
  </si>
  <si>
    <t>前一轮退耕还林巩固提升1652亩</t>
  </si>
  <si>
    <t>ybxfpzc-ghzc-269</t>
  </si>
  <si>
    <t>前一轮退耕还林巩固提升2305亩</t>
  </si>
  <si>
    <t>ybxfpzc-ghzc-270</t>
  </si>
  <si>
    <t>前一轮退耕还林巩固提升904.6亩</t>
  </si>
  <si>
    <t>ybxfpzc-ghzc-271</t>
  </si>
  <si>
    <t>前一轮退耕还林巩固提升661.3亩</t>
  </si>
  <si>
    <t>ybxfpzc-ghzc-272</t>
  </si>
  <si>
    <t>前一轮退耕还林巩固提升810.8亩</t>
  </si>
  <si>
    <t>ybxfpzc-ghzc-273</t>
  </si>
  <si>
    <t>新一轮退耕还林291亩</t>
  </si>
  <si>
    <t>ybxfpzc-ghzc-274</t>
  </si>
  <si>
    <t>新一轮退耕还林934.5亩</t>
  </si>
  <si>
    <t>ybxfpzc-ghzc-275</t>
  </si>
  <si>
    <t>新一轮退耕还林73.3亩</t>
  </si>
  <si>
    <t>ybxfpzc-ghzc-276</t>
  </si>
  <si>
    <t>新一轮退耕还林394亩</t>
  </si>
  <si>
    <t>ybxfpzc-ghzc-277</t>
  </si>
  <si>
    <t>新一轮退耕还林275.2亩</t>
  </si>
  <si>
    <t>ybxfpzc-ghzc-278</t>
  </si>
  <si>
    <t>新一轮退耕还林683.4亩</t>
  </si>
  <si>
    <t>ybxfpzc-ghzc-279</t>
  </si>
  <si>
    <t>新一轮退耕还林502.9亩</t>
  </si>
  <si>
    <t>ybxfpzc-ghzc-280</t>
  </si>
  <si>
    <t>发展黑色生态养猪示范户4户，修建示范猪圈16间，引进云南汉普夏种公猪4头（全村共有），其他贫困户40户发放母猪133头。</t>
  </si>
  <si>
    <t>ybxfpzc-ghzc-281</t>
  </si>
  <si>
    <t>开展核桃嫁接干坪子村770亩</t>
  </si>
  <si>
    <t>省级财政专项扶贫资金</t>
  </si>
  <si>
    <t>ybxfpzc-ghzc-282</t>
  </si>
  <si>
    <t>开展核桃嫁接那片村600亩</t>
  </si>
  <si>
    <t>ybxfpzc-ghzc-283</t>
  </si>
  <si>
    <t>联合、马鹿、新建、</t>
  </si>
  <si>
    <t>开展核桃嫁接联合村1800亩、马鹿村2000亩、新建村1300亩</t>
  </si>
  <si>
    <t>ybxfpzc-ghzc-284</t>
  </si>
  <si>
    <t>开展核桃嫁接联合村2000亩</t>
  </si>
  <si>
    <t>ybxfpzc-ghzc-285</t>
  </si>
  <si>
    <t>芒果、桑树及桃、李品种改良822亩。</t>
  </si>
  <si>
    <t>ybxfpzc-ghzc-286</t>
  </si>
  <si>
    <t>种植冬桃500亩，购置冬桃苗30000株。</t>
  </si>
  <si>
    <t>ybxfpzc-ghzc-287</t>
  </si>
  <si>
    <t>垮山、朵格、新村、老村</t>
  </si>
  <si>
    <t>发放生猪种猪37头，鸡苗1700只，发展生姜139亩</t>
  </si>
  <si>
    <t>ybxfpzc-ghzc-288</t>
  </si>
  <si>
    <t>相关项目实施乡（镇）</t>
  </si>
  <si>
    <t>相关乡镇项目村</t>
  </si>
  <si>
    <t>贫困户核桃产业改良5246亩</t>
  </si>
  <si>
    <t>第一批市级财政专项扶贫资金</t>
  </si>
  <si>
    <t>ybxfpzc-ghzc-289</t>
  </si>
  <si>
    <t>桐子林镇</t>
  </si>
  <si>
    <t>金河村</t>
  </si>
  <si>
    <t>农户花景打造17户</t>
  </si>
  <si>
    <t>省级财政专项扶贫（扶贫新村）专项资金</t>
  </si>
  <si>
    <t>ybxfpzc-ghzc-290</t>
  </si>
  <si>
    <t>红格村</t>
  </si>
  <si>
    <t>农户花景打造34户</t>
  </si>
  <si>
    <t>ybxfpzc-ghzc-291</t>
  </si>
  <si>
    <t>厕所浴室新建18户</t>
  </si>
  <si>
    <t>ybxfpzc-ghzc-292</t>
  </si>
  <si>
    <t>对80 户农户厕所和太阳能进行新建，厕所和洗澡室面积不得低于5 平方米，层高不得低于2.5 米，内外墙抹灰，至少一个蹲位，污水排入化粪池</t>
  </si>
  <si>
    <t>ybxfpzc-ghzc-293</t>
  </si>
  <si>
    <t>2020年</t>
  </si>
  <si>
    <t>实施石龙村村部改造，为45户贫困户购置家具和贫困户贺国富修建卫生厕所1个</t>
  </si>
  <si>
    <t>市扶贫移民局对口帮扶资金</t>
  </si>
  <si>
    <t>ybxfpzc-ghzc-294</t>
  </si>
  <si>
    <t>完成694户贫困户D级危房改造</t>
  </si>
  <si>
    <t>三峡集团捐赠资金500万元、宏义地产捐赠资金200万元、龙蟒集团捐赠资金195万元、农村危房改造补助1388万元、农村危房改造县级配套资金493万元</t>
  </si>
  <si>
    <t>ybxfpzc-ghzc-295</t>
  </si>
  <si>
    <t>完成123户贫困户C级危房维修加固</t>
  </si>
  <si>
    <t>农村危房改造补助143.7881万元、农村危房改造县级配套资金102万元</t>
  </si>
  <si>
    <t>ybxfpzc-ghzc-296</t>
  </si>
  <si>
    <t>新建复兴村1户5人易地扶贫搬迁住房。</t>
  </si>
  <si>
    <t>ybxfpzc-ghzc-297</t>
  </si>
  <si>
    <t>新建东风村1户5人易地扶贫搬迁住房。</t>
  </si>
  <si>
    <t>ybxfpzc-ghzc-298</t>
  </si>
  <si>
    <t>新建侯家坪村2户7人易地扶贫搬迁住房。</t>
  </si>
  <si>
    <t>ybxfpzc-ghzc-299</t>
  </si>
  <si>
    <t>新建联合村1户5人易地扶贫搬迁住房。</t>
  </si>
  <si>
    <t>ybxfpzc-ghzc-300</t>
  </si>
  <si>
    <t>新建小槽村18户80人易地扶贫搬迁住房。</t>
  </si>
  <si>
    <t>ybxfpzc-ghzc-301</t>
  </si>
  <si>
    <t>新建新建村2户7人易地扶贫搬迁住房。</t>
  </si>
  <si>
    <t>ybxfpzc-ghzc-302</t>
  </si>
  <si>
    <t>岔河村</t>
  </si>
  <si>
    <t>新建岔河村1户3人易地扶贫搬迁住房。</t>
  </si>
  <si>
    <t>ybxfpzc-ghzc-303</t>
  </si>
  <si>
    <t>湾恢村</t>
  </si>
  <si>
    <t>新建湾恢村1户6人易地扶贫搬迁住房。</t>
  </si>
  <si>
    <t>ybxfpzc-ghzc-304</t>
  </si>
  <si>
    <t>新建共和乡荒田村1户4人易地扶贫搬迁住房。</t>
  </si>
  <si>
    <t>ybxfpzc-ghzc-305</t>
  </si>
  <si>
    <t>新建白草坪村1户4人易地扶贫搬迁住房。</t>
  </si>
  <si>
    <t>ybxfpzc-ghzc-306</t>
  </si>
  <si>
    <t>新建雅砻江村2户9人易地扶贫搬迁住房。</t>
  </si>
  <si>
    <t>ybxfpzc-ghzc-307</t>
  </si>
  <si>
    <t>新建海子村1户5人易地扶贫搬迁住房。</t>
  </si>
  <si>
    <t>ybxfpzc-ghzc-308</t>
  </si>
  <si>
    <t>新建兴旺村2户7人易地扶贫搬迁住房。</t>
  </si>
  <si>
    <t>ybxfpzc-ghzc-309</t>
  </si>
  <si>
    <t>新建纳底河村1户2人易地扶贫搬迁住房。</t>
  </si>
  <si>
    <t>ybxfpzc-ghzc-310</t>
  </si>
  <si>
    <t>新建松坪子村3户13人易地扶贫搬迁住房。</t>
  </si>
  <si>
    <t>ybxfpzc-ghzc-311</t>
  </si>
  <si>
    <t>新建大槽村7户35人易地扶贫搬迁住房。</t>
  </si>
  <si>
    <t>ybxfpzc-ghzc-312</t>
  </si>
  <si>
    <t>新建蒿枝坪村4户23人易地扶贫搬迁住房。</t>
  </si>
  <si>
    <t>ybxfpzc-ghzc-313</t>
  </si>
  <si>
    <t>新建白沙沟村39户181人易地扶贫搬迁住房。</t>
  </si>
  <si>
    <t>ybxfpzc-ghzc-314</t>
  </si>
  <si>
    <t>三滩村</t>
  </si>
  <si>
    <t>新建三滩村7户28人易地扶贫搬迁住房。</t>
  </si>
  <si>
    <t>ybxfpzc-ghzc-315</t>
  </si>
  <si>
    <t>红果村</t>
  </si>
  <si>
    <t>新建红果村8户40人易地扶贫搬迁住房。</t>
  </si>
  <si>
    <t>ybxfpzc-ghzc-316</t>
  </si>
  <si>
    <t>新建省棚子村1户4人易地扶贫搬迁住房。</t>
  </si>
  <si>
    <t>ybxfpzc-ghzc-317</t>
  </si>
  <si>
    <t>新建格萨拉乡后元村16户92人易地扶贫搬迁住房。</t>
  </si>
  <si>
    <t>ybxfpzc-ghzc-318</t>
  </si>
  <si>
    <t>新建支六河村15户88人易地扶贫搬迁住房。</t>
  </si>
  <si>
    <t>ybxfpzc-ghzc-319</t>
  </si>
  <si>
    <t>新建大坪子村3户15人易地扶贫搬迁住房。</t>
  </si>
  <si>
    <t>ybxfpzc-ghzc-320</t>
  </si>
  <si>
    <t>新建大湾村1户6人易地扶贫搬迁住房。</t>
  </si>
  <si>
    <t>ybxfpzc-ghzc-321</t>
  </si>
  <si>
    <t>新建茅坪子村23户122人易地扶贫搬迁住房。</t>
  </si>
  <si>
    <t>ybxfpzc-ghzc-322</t>
  </si>
  <si>
    <t>新建古德村9户49人易地扶贫搬迁住房。</t>
  </si>
  <si>
    <t>ybxfpzc-ghzc-323</t>
  </si>
  <si>
    <t>新建韭菜坪村3户17人易地扶贫搬迁住房。</t>
  </si>
  <si>
    <t>ybxfpzc-ghzc-324</t>
  </si>
  <si>
    <t>新建坪原村1户4人易地扶贫搬迁住房。</t>
  </si>
  <si>
    <t>ybxfpzc-ghzc-325</t>
  </si>
  <si>
    <t>新建洼落村3户17人易地扶贫搬迁住房。</t>
  </si>
  <si>
    <t>ybxfpzc-ghzc-326</t>
  </si>
  <si>
    <t>新建羊槽子村6户30人易地扶贫搬迁住房。</t>
  </si>
  <si>
    <t>ybxfpzc-ghzc-327</t>
  </si>
  <si>
    <t>新建岩门村5户21人易地扶贫搬迁住房。</t>
  </si>
  <si>
    <t>ybxfpzc-ghzc-328</t>
  </si>
  <si>
    <t>新建青山村6户26人易地扶贫搬迁住房。</t>
  </si>
  <si>
    <t>ybxfpzc-ghzc-329</t>
  </si>
  <si>
    <t>新建板依村4户18人易地扶贫搬迁住房。</t>
  </si>
  <si>
    <t>ybxfpzc-ghzc-330</t>
  </si>
  <si>
    <t>新建作坊村2户7人易地扶贫搬迁住房。</t>
  </si>
  <si>
    <t>ybxfpzc-ghzc-331</t>
  </si>
  <si>
    <t>新建野麻地村12户64人易地扶贫搬迁住房。</t>
  </si>
  <si>
    <t>ybxfpzc-ghzc-332</t>
  </si>
  <si>
    <t>新建大窝凼村12户52人易地扶贫搬迁住房。</t>
  </si>
  <si>
    <t>ybxfpzc-ghzc-333</t>
  </si>
  <si>
    <t>大毕村</t>
  </si>
  <si>
    <t>新建大毕村4户19人易地扶贫搬迁住房。</t>
  </si>
  <si>
    <t>ybxfpzc-ghzc-334</t>
  </si>
  <si>
    <t>上田坝村</t>
  </si>
  <si>
    <t>新建上田坝村2户9人易地扶贫搬迁住房。</t>
  </si>
  <si>
    <t>ybxfpzc-ghzc-335</t>
  </si>
  <si>
    <t>新村村</t>
  </si>
  <si>
    <t>新建新村村3户11人易地扶贫搬迁住房。</t>
  </si>
  <si>
    <t>ybxfpzc-ghzc-336</t>
  </si>
  <si>
    <t>新建机房村1户6人易地扶贫搬迁住房。</t>
  </si>
  <si>
    <t>ybxfpzc-ghzc-337</t>
  </si>
  <si>
    <t>小坪村</t>
  </si>
  <si>
    <t>新建小坪村2户8人易地扶贫搬迁住房。</t>
  </si>
  <si>
    <t>ybxfpzc-ghzc-338</t>
  </si>
  <si>
    <t>梭罗村</t>
  </si>
  <si>
    <t>新建梭罗村1户3人易地扶贫搬迁住房。</t>
  </si>
  <si>
    <t>ybxfpzc-ghzc-339</t>
  </si>
  <si>
    <t>新建东巴湾村1户6人易地扶贫搬迁住房。</t>
  </si>
  <si>
    <t>ybxfpzc-ghzc-340</t>
  </si>
  <si>
    <t>新建长草坪村22户93人易地扶贫搬迁住房。</t>
  </si>
  <si>
    <t>ybxfpzc-ghzc-341</t>
  </si>
  <si>
    <t>新建核桃箐村2户10人易地扶贫搬迁住房。</t>
  </si>
  <si>
    <t>ybxfpzc-ghzc-342</t>
  </si>
  <si>
    <t>新建广东湾村2户12人易地扶贫搬迁住房。</t>
  </si>
  <si>
    <t>ybxfpzc-ghzc-343</t>
  </si>
  <si>
    <t>794户直播卫星户户通</t>
  </si>
  <si>
    <t>2018年省级公共文化服务体系建设专项资金预算（广播电视文化惠民扶贫及阅报栏建设）</t>
  </si>
  <si>
    <t>ybxfpzc-ghzc-344</t>
  </si>
  <si>
    <t>2019年</t>
  </si>
  <si>
    <t>茅坪子</t>
  </si>
  <si>
    <t>实施格萨拉彝族乡茅坪子村31户贫困户购买努比亚种公羊31只。</t>
  </si>
  <si>
    <t>市级财政专项扶贫调整资金</t>
  </si>
  <si>
    <t>ybxfpzc-ghzc-345</t>
  </si>
  <si>
    <t>捐赠白沙沟村小板凳1500只</t>
  </si>
  <si>
    <t>攀枝花市商业银行盐边支行</t>
  </si>
  <si>
    <t>ybxfpzc-ghzc-346</t>
  </si>
  <si>
    <t>上村村、茅坪子村、大坪子村</t>
  </si>
  <si>
    <t>捐赠生物制炉项目94台</t>
  </si>
  <si>
    <t>攀钢集团有限公司</t>
  </si>
  <si>
    <t>ybxfpzc-ghzc-347</t>
  </si>
  <si>
    <t>捐赠石龙村热水器34台</t>
  </si>
  <si>
    <t>ybxfpzc-ghzc-348</t>
  </si>
  <si>
    <t>建设核桃种植示范基地2个、培训核桃科技示范户4户，建设山羊标准化养殖示范户2户，建立核桃林下花椒、柴胡、魔芋、川牛膝种植、培育示范户16户</t>
  </si>
  <si>
    <t>ybxfpzc-ghzc-349</t>
  </si>
  <si>
    <t>前一轮退耕还林巩固提升265.6亩</t>
  </si>
  <si>
    <t>ybxfpzc-ghzc-350</t>
  </si>
  <si>
    <t>前一轮退耕还林巩固提升2263.5亩</t>
  </si>
  <si>
    <t>ybxfpzc-ghzc-351</t>
  </si>
  <si>
    <t>前一轮退耕还林巩固提升162亩</t>
  </si>
  <si>
    <t>ybxfpzc-ghzc-352</t>
  </si>
  <si>
    <t>前一轮退耕还林巩固提升77.9亩</t>
  </si>
  <si>
    <t>ybxfpzc-ghzc-353</t>
  </si>
  <si>
    <t>前一轮退耕还林巩固提升437.4亩</t>
  </si>
  <si>
    <t>ybxfpzc-ghzc-354</t>
  </si>
  <si>
    <t>前一轮退耕还林巩固提升3.5亩</t>
  </si>
  <si>
    <t>ybxfpzc-ghzc-355</t>
  </si>
  <si>
    <t>前一轮退耕还林巩固提升1056.9亩</t>
  </si>
  <si>
    <t>ybxfpzc-ghzc-356</t>
  </si>
  <si>
    <t>新一轮退耕还林817.3亩</t>
  </si>
  <si>
    <t>ybxfpzc-ghzc-357</t>
  </si>
  <si>
    <t>鳡鱼彝族乡、温泉彝族乡、格萨拉彝族乡、红果彝族乡、国胜乡、共和乡</t>
  </si>
  <si>
    <t>鳡鱼彝族乡侯家坪村、新建村、小槽村，温泉彝族乡肖家坪村、道角村、四呷左村、那片村、热水塘村，格萨拉彝族乡支六河村、古德，红果彝族乡蒿枝坪村，国胜乡大花地村，共和乡正坝村</t>
  </si>
  <si>
    <t>核桃嫁接7632.9亩</t>
  </si>
  <si>
    <t>第一批省级财政专项扶贫资金</t>
  </si>
  <si>
    <t>ybxfpzc-ghzc-358</t>
  </si>
  <si>
    <t>侯家坪村、东风村、小石洼村、大村子村</t>
  </si>
  <si>
    <t>实施核桃嫁接95056株（大村子村核桃嫁接7528株、小石洼村13107株、侯家坪村34247株、东风村40174株）。</t>
  </si>
  <si>
    <t>县级财政专项扶贫资金</t>
  </si>
  <si>
    <t>ybxfpzc-ghzc-359</t>
  </si>
  <si>
    <t>格萨拉彝族乡、共和乡、和爱彝族乡、箐河傈僳族乡</t>
  </si>
  <si>
    <t>大坪子村、正坝村、联合村、板依村、作坊村</t>
  </si>
  <si>
    <t>实施全县无厕所的建档立卡贫困户20户（和爱乡联合村15户、共和乡正坝村2户、箐河乡板依村1户、箐河乡作坊村1户、格萨拉乡大坪子村1户）。</t>
  </si>
  <si>
    <t>ybxfpzc-ghzc-360</t>
  </si>
  <si>
    <t>实施建档立卡贫困户危房改造项目1个，投入县级财政专项扶贫资金52.4005万元。</t>
  </si>
  <si>
    <t>ybxfpzc-ghzc-361</t>
  </si>
  <si>
    <t>实施红果彝族乡白沙沟村58户贫困户购买床71张补贴项目。</t>
  </si>
  <si>
    <t>县级财政专项扶贫调整资金</t>
  </si>
  <si>
    <t>ybxfpzc-ghzc-362</t>
  </si>
  <si>
    <t>新建复兴村1户4人易地扶贫搬迁住房。</t>
  </si>
  <si>
    <t>ybxfpzc-ghzc-363</t>
  </si>
  <si>
    <t>新建六合村2户12人易地扶贫搬迁住房。</t>
  </si>
  <si>
    <t>ybxfpzc-ghzc-364</t>
  </si>
  <si>
    <t>桐子林社区</t>
  </si>
  <si>
    <t>新建桐子林社区1户6人易地扶贫搬迁住房。</t>
  </si>
  <si>
    <t>ybxfpzc-ghzc-365</t>
  </si>
  <si>
    <t>新建和平村3户12人易地扶贫搬迁住房。</t>
  </si>
  <si>
    <t>ybxfpzc-ghzc-366</t>
  </si>
  <si>
    <t>偏外村</t>
  </si>
  <si>
    <t>新建偏外村1户6人易地扶贫搬迁住房。</t>
  </si>
  <si>
    <t>ybxfpzc-ghzc-367</t>
  </si>
  <si>
    <t>新建小石洼村19户111人易地扶贫搬迁住房。</t>
  </si>
  <si>
    <t>ybxfpzc-ghzc-368</t>
  </si>
  <si>
    <t>新建东风村5户23人易地扶贫搬迁住房。</t>
  </si>
  <si>
    <t>ybxfpzc-ghzc-369</t>
  </si>
  <si>
    <t>新建小槽村10户35人易地扶贫搬迁住房。</t>
  </si>
  <si>
    <t>ybxfpzc-ghzc-370</t>
  </si>
  <si>
    <t>ybxfpzc-ghzc-371</t>
  </si>
  <si>
    <t>大洼村</t>
  </si>
  <si>
    <t>新建大洼村4户19人易地扶贫搬迁住房。</t>
  </si>
  <si>
    <t>ybxfpzc-ghzc-372</t>
  </si>
  <si>
    <t>新建马鹿村12户58人易地扶贫搬迁住房。</t>
  </si>
  <si>
    <t>ybxfpzc-ghzc-373</t>
  </si>
  <si>
    <t>新建高箐村2户10人易地扶贫搬迁住房。</t>
  </si>
  <si>
    <t>ybxfpzc-ghzc-374</t>
  </si>
  <si>
    <t>双龙村</t>
  </si>
  <si>
    <t>新建双龙村2户8人易地扶贫搬迁住房。</t>
  </si>
  <si>
    <t>ybxfpzc-ghzc-375</t>
  </si>
  <si>
    <t>新建正坝村23户121人易地扶贫搬迁住房。</t>
  </si>
  <si>
    <t>ybxfpzc-ghzc-376</t>
  </si>
  <si>
    <t>新建白草坪村10户49人易地扶贫搬迁住房。</t>
  </si>
  <si>
    <t>ybxfpzc-ghzc-377</t>
  </si>
  <si>
    <t>ybxfpzc-ghzc-378</t>
  </si>
  <si>
    <t>新建纳底河村6户36人易地扶贫搬迁住房。</t>
  </si>
  <si>
    <t>ybxfpzc-ghzc-379</t>
  </si>
  <si>
    <t>新建尖石村5户30人易地扶贫搬迁住房。</t>
  </si>
  <si>
    <t>ybxfpzc-ghzc-380</t>
  </si>
  <si>
    <t>新建田坝村1户3人易地扶贫搬迁住房。</t>
  </si>
  <si>
    <t>ybxfpzc-ghzc-381</t>
  </si>
  <si>
    <t>新建扎古村1户4人易地扶贫搬迁住房。</t>
  </si>
  <si>
    <t>ybxfpzc-ghzc-382</t>
  </si>
  <si>
    <t>新建大槽村8户43人易地扶贫搬迁住房。</t>
  </si>
  <si>
    <t>ybxfpzc-ghzc-383</t>
  </si>
  <si>
    <t>新建蒿枝坪村3户14人易地扶贫搬迁住房。</t>
  </si>
  <si>
    <t>ybxfpzc-ghzc-384</t>
  </si>
  <si>
    <t>新建花椒箐村10户47人易地扶贫搬迁住房。</t>
  </si>
  <si>
    <t>ybxfpzc-ghzc-385</t>
  </si>
  <si>
    <t>新建白沙沟村58户288人易地扶贫搬迁住房。</t>
  </si>
  <si>
    <t>ybxfpzc-ghzc-386</t>
  </si>
  <si>
    <t>新建红果村6户30人易地扶贫搬迁住房。</t>
  </si>
  <si>
    <t>ybxfpzc-ghzc-387</t>
  </si>
  <si>
    <t>新建省棚子村4户17人易地扶贫搬迁住房。</t>
  </si>
  <si>
    <t>ybxfpzc-ghzc-388</t>
  </si>
  <si>
    <t>梁子田村</t>
  </si>
  <si>
    <t>新建梁子田村13户66人易地扶贫搬迁住房。</t>
  </si>
  <si>
    <t>ybxfpzc-ghzc-389</t>
  </si>
  <si>
    <t>新建支六河村5户26人易地扶贫搬迁住房。</t>
  </si>
  <si>
    <t>ybxfpzc-ghzc-390</t>
  </si>
  <si>
    <t>新建大坪子村1户5人易地扶贫搬迁住房。</t>
  </si>
  <si>
    <t>ybxfpzc-ghzc-391</t>
  </si>
  <si>
    <t>新建茅坪子村2户6人易地扶贫搬迁住房。</t>
  </si>
  <si>
    <t>ybxfpzc-ghzc-392</t>
  </si>
  <si>
    <t>新建古德村9户40人易地扶贫搬迁住房。</t>
  </si>
  <si>
    <t>ybxfpzc-ghzc-393</t>
  </si>
  <si>
    <t>新建板依村3户17人易地扶贫搬迁住房。</t>
  </si>
  <si>
    <t>ybxfpzc-ghzc-394</t>
  </si>
  <si>
    <t>新建肖家坪村2户9人易地扶贫搬迁住房。</t>
  </si>
  <si>
    <t>ybxfpzc-ghzc-395</t>
  </si>
  <si>
    <t>新建那片村2户8人易地扶贫搬迁住房。</t>
  </si>
  <si>
    <t>ybxfpzc-ghzc-396</t>
  </si>
  <si>
    <t>新建四呷左村1户3人易地扶贫搬迁住房。</t>
  </si>
  <si>
    <t>ybxfpzc-ghzc-397</t>
  </si>
  <si>
    <t>新建热水塘村1户7人易地扶贫搬迁住房。</t>
  </si>
  <si>
    <t>ybxfpzc-ghzc-398</t>
  </si>
  <si>
    <t>新建民胜村2户13人易地扶贫搬迁住房。</t>
  </si>
  <si>
    <t>ybxfpzc-ghzc-399</t>
  </si>
  <si>
    <t>新建上田坝村3户13人易地扶贫搬迁住房。</t>
  </si>
  <si>
    <t>ybxfpzc-ghzc-400</t>
  </si>
  <si>
    <t>新建新村村1户3人易地扶贫搬迁住房。</t>
  </si>
  <si>
    <t>ybxfpzc-ghzc-401</t>
  </si>
  <si>
    <t>新建机房村1户4人易地扶贫搬迁住房。</t>
  </si>
  <si>
    <t>ybxfpzc-ghzc-402</t>
  </si>
  <si>
    <t>新建热水塘村1户5人易地扶贫搬迁住房。</t>
  </si>
  <si>
    <t>ybxfpzc-ghzc-403</t>
  </si>
  <si>
    <t>榨古村</t>
  </si>
  <si>
    <t>新建榨古村5户29人易地扶贫搬迁住房。</t>
  </si>
  <si>
    <t>ybxfpzc-ghzc-404</t>
  </si>
  <si>
    <t>新建蚂蝗箐村2户3人易地扶贫搬迁住房。</t>
  </si>
  <si>
    <t>ybxfpzc-ghzc-405</t>
  </si>
  <si>
    <t>639户直播卫星户户通</t>
  </si>
  <si>
    <t>2019年广播电视民生实事和脱贫攻坚任务实施方案</t>
  </si>
  <si>
    <t>ybxfpzc-ghzc-406</t>
  </si>
  <si>
    <t>ybxfpzc-ghzc-407</t>
  </si>
  <si>
    <t>ybxfpzc-ghzc-408</t>
  </si>
  <si>
    <t>ybxfpzc-ghzc-409</t>
  </si>
  <si>
    <t>ybxfpzc-ghzc-410</t>
  </si>
  <si>
    <t>ybxfpzc-ghzc-411</t>
  </si>
  <si>
    <t>ybxfpzc-ghzc-412</t>
  </si>
  <si>
    <t>ybxfpzc-ghzc-413</t>
  </si>
  <si>
    <t>前一轮退耕还林巩固提升1504.7亩</t>
  </si>
  <si>
    <t>ybxfpzc-ghzc-414</t>
  </si>
  <si>
    <t>ybxfpzc-ghzc-415</t>
  </si>
  <si>
    <t>ybxfpzc-ghzc-416</t>
  </si>
  <si>
    <t>前一轮退耕还林巩固提升854亩</t>
  </si>
  <si>
    <t>ybxfpzc-ghzc-417</t>
  </si>
  <si>
    <t>ybxfpzc-ghzc-418</t>
  </si>
  <si>
    <t>前一轮退耕还林巩固提升182.3亩</t>
  </si>
  <si>
    <t>ybxfpzc-ghzc-419</t>
  </si>
  <si>
    <t>前一轮退耕还林巩固提升117.8亩</t>
  </si>
  <si>
    <t>ybxfpzc-ghzc-420</t>
  </si>
  <si>
    <t>ybxfpzc-ghzc-421</t>
  </si>
  <si>
    <t>前一轮退耕还林巩固提升205亩</t>
  </si>
  <si>
    <t>ybxfpzc-ghzc-422</t>
  </si>
  <si>
    <t>前一轮退耕还林巩固提升90.7亩</t>
  </si>
  <si>
    <t>ybxfpzc-ghzc-423</t>
  </si>
  <si>
    <t>前一轮退耕还林巩固提升94.4亩</t>
  </si>
  <si>
    <t>ybxfpzc-ghzc-424</t>
  </si>
  <si>
    <t>前一轮退耕还林巩固提升934.5亩</t>
  </si>
  <si>
    <t>ybxfpzc-ghzc-425</t>
  </si>
  <si>
    <t>前一轮退耕还林巩固提升73.3亩</t>
  </si>
  <si>
    <t>ybxfpzc-ghzc-426</t>
  </si>
  <si>
    <t>前一轮退耕还林巩固提升6.5亩</t>
  </si>
  <si>
    <t>ybxfpzc-ghzc-427</t>
  </si>
  <si>
    <t>前一轮退耕还林巩固提升386.4亩</t>
  </si>
  <si>
    <t>ybxfpzc-ghzc-428</t>
  </si>
  <si>
    <t>前一轮退耕还林巩固提升394亩</t>
  </si>
  <si>
    <t>ybxfpzc-ghzc-429</t>
  </si>
  <si>
    <t>前一轮退耕还林巩固提升275.2亩</t>
  </si>
  <si>
    <t>ybxfpzc-ghzc-430</t>
  </si>
  <si>
    <t>前一轮退耕还林巩固提升683.4亩</t>
  </si>
  <si>
    <t>ybxfpzc-ghzc-431</t>
  </si>
  <si>
    <t>前一轮退耕还林巩固提升1466.4亩</t>
  </si>
  <si>
    <t>ybxfpzc-ghzc-432</t>
  </si>
  <si>
    <t>前一轮退耕还林巩固提升502.9亩</t>
  </si>
  <si>
    <t>ybxfpzc-ghzc-433</t>
  </si>
  <si>
    <t>前一轮退耕还林巩固提升552.9亩</t>
  </si>
  <si>
    <t>ybxfpzc-ghzc-434</t>
  </si>
  <si>
    <t>前一轮退耕还林巩固提升331.6亩</t>
  </si>
  <si>
    <t>ybxfpzc-ghzc-435</t>
  </si>
  <si>
    <t>前一轮退耕还林巩固提升186.5亩</t>
  </si>
  <si>
    <t>ybxfpzc-ghzc-436</t>
  </si>
  <si>
    <t>前一轮退耕还林巩固提升45.4亩</t>
  </si>
  <si>
    <t>ybxfpzc-ghzc-437</t>
  </si>
  <si>
    <t>前一轮退耕还林巩固提升75.8亩</t>
  </si>
  <si>
    <t>ybxfpzc-ghzc-438</t>
  </si>
  <si>
    <t>前一轮退耕还林巩固提升142.1亩</t>
  </si>
  <si>
    <t>ybxfpzc-ghzc-439</t>
  </si>
  <si>
    <t>计划实施建档立卡贫困户C级危房维修加固140户，对贫困户住房安全有隐患的进行安全加固</t>
  </si>
  <si>
    <t>ybxfpzc-ghzc-440</t>
  </si>
  <si>
    <t>计划实施温泉彝族乡野麻地村标准化畜圈建设30户，其中：贫困户28户、边缘户2户。</t>
  </si>
  <si>
    <t>ybxfpzc-ghzc-441</t>
  </si>
  <si>
    <t>计划全县凉山自迁贫困户购置必要的生产生活设施（桌椅板凳等）</t>
  </si>
  <si>
    <t>ybxfpzc-ghzc-442</t>
  </si>
  <si>
    <t>惠民镇</t>
  </si>
  <si>
    <t>民主村</t>
  </si>
  <si>
    <t>计划实施惠民镇民主村特殊困难户秦天会家修建厨房、卫生厕所、入户路建设等项目</t>
  </si>
  <si>
    <t>四川铜贝企业管理咨询有限公司捐赠结余资金</t>
  </si>
  <si>
    <t>ybxfpzc-ghzc-443</t>
  </si>
  <si>
    <t>2566户直播卫星户户通</t>
  </si>
  <si>
    <t>2020年广播电视文化惠民扶贫省级补助资金预算的通知</t>
  </si>
  <si>
    <t>ybxfpzc-ghzc-444</t>
  </si>
  <si>
    <t>对大排查住房安全有隐患286户进行改造。补助标准按照 1-2人户补助2万元/户，3-5人户按3万元/户进行补助，6人及以上按4万元/户进行补助</t>
  </si>
  <si>
    <t>非建档立卡特殊困难户住房安全补短资金527.4万元、第一批市级财政专项扶贫资金172万元、农村危房改造县级配套资金缺口164.8万元</t>
  </si>
  <si>
    <t>ybxfpzc-ghzc-445</t>
  </si>
  <si>
    <t>林海村、白草坪村、纳底河村</t>
  </si>
  <si>
    <t>计划实施共和乡因灾致住房倒塌的3户贫困户住房重建项目</t>
  </si>
  <si>
    <t>市级财政专项扶贫预算调整资金</t>
  </si>
  <si>
    <t>ybxfpzc-ghzc-446</t>
  </si>
  <si>
    <t>前一轮退耕还林巩固提升5亩</t>
  </si>
  <si>
    <t>ybxfpzc-ghzc-447</t>
  </si>
  <si>
    <t>前一轮退耕还林巩固提升1995亩</t>
  </si>
  <si>
    <t>ybxfpzc-ghzc-448</t>
  </si>
  <si>
    <t>ybxfpzc-ghzc-449</t>
  </si>
  <si>
    <t>前一轮退耕还林巩固提升1288.2亩</t>
  </si>
  <si>
    <t>ybxfpzc-ghzc-450</t>
  </si>
  <si>
    <t>ybxfpzc-ghzc-451</t>
  </si>
  <si>
    <t>ybxfpzc-ghzc-452</t>
  </si>
  <si>
    <t>前一轮退耕还林巩固提升2亩</t>
  </si>
  <si>
    <t>ybxfpzc-ghzc-453</t>
  </si>
  <si>
    <t>前一轮退耕还林巩固提升209.8亩</t>
  </si>
  <si>
    <t>ybxfpzc-ghzc-454</t>
  </si>
  <si>
    <t>前一轮退耕还林巩固提升65亩</t>
  </si>
  <si>
    <t>ybxfpzc-ghzc-455</t>
  </si>
  <si>
    <t>前一轮退耕还林巩固提升512.9亩</t>
  </si>
  <si>
    <t>ybxfpzc-ghzc-456</t>
  </si>
  <si>
    <t>前一轮退耕还林巩固提升817.3亩</t>
  </si>
  <si>
    <t>ybxfpzc-ghzc-457</t>
  </si>
  <si>
    <t>计划实施建档立卡贫困户种植蚕桑400亩</t>
  </si>
  <si>
    <t>ybxfpzc-ghzc-458</t>
  </si>
  <si>
    <t>计划实施建档立卡贫困户种植蚕桑7亩</t>
  </si>
  <si>
    <t>个户资产合计</t>
  </si>
  <si>
    <t>二</t>
  </si>
  <si>
    <t>村组集体资产</t>
  </si>
  <si>
    <t>（一）</t>
  </si>
  <si>
    <t>非经营性资产</t>
  </si>
  <si>
    <t>村组集体非经营性资产</t>
  </si>
  <si>
    <t>ybxfpzc-cjfjy-001</t>
  </si>
  <si>
    <t>集体</t>
  </si>
  <si>
    <t>谜塘村、蚂蝗箐村</t>
  </si>
  <si>
    <t>硬化盐择路谜塘—择木龙段村道道路，起点于谜塘村小垭口（K156+500）处，终点止于蚂蟥箐村委会，全长29.2公里,C25砼,有效路面宽度3.5米，路面厚18CM,弯道处按规范要求加宽，含错车道、边沟。</t>
  </si>
  <si>
    <t>省级财政专项扶贫资金400万元、县级财政资金59万元、县交通局村道建设资金750万元、攀枝花市城市商业银行对口帮扶资金300万元</t>
  </si>
  <si>
    <t>是</t>
  </si>
  <si>
    <t>ybxfpzc-cjfjy-002</t>
  </si>
  <si>
    <t>温泉彝族乡人民政府</t>
  </si>
  <si>
    <t>新建产业路10.7公里，其中：观音岩6.2公里、阴私沟2公里、丝力坪0.5公里、傈僳坪2公里。路基宽4.9米，有效路面宽3.5米，含单侧排水沟。</t>
  </si>
  <si>
    <t>ybxfpzc-cjfjy-003</t>
  </si>
  <si>
    <t>田间堰整治4.75公里，其中：道角社2.7公里、丝力坪2.05公里。断面30cm×30cm、40cm×40cm。</t>
  </si>
  <si>
    <t>ybxfpzc-cjfjy-004</t>
  </si>
  <si>
    <t>改扩建社道3.6公里；大龙塘—毛窝荡，路基宽4.9米（含排水沟）、路面宽3.5米。</t>
  </si>
  <si>
    <t>ybxfpzc-cjfjy-005</t>
  </si>
  <si>
    <t>道路设施完善5.4公里；新建1.4m×1.2m标准化涵洞3道，配套下挡墙上八字墙3道247立方米，拱面回填64立方米，拱面垫层16立方米，路面浇筑9.73立方米，零星补路35平方米。</t>
  </si>
  <si>
    <t>ybxfpzc-cjfjy-006</t>
  </si>
  <si>
    <t>二坪组</t>
  </si>
  <si>
    <t>硬化马路至丰家屋基社道路2公里，C25砼,有效路面宽度3.5米，路面厚18CM，弯道处按规范要求加宽。</t>
  </si>
  <si>
    <t>ybxfpzc-cjfjy-007</t>
  </si>
  <si>
    <t>计划硬化毛家山社道3.8公里，C25砼,有效路面宽度3.5米，路面厚18CM，弯道处按规范要求加宽。投入财政扶贫资金10万元，实际验收10万元的硬化道路长度。</t>
  </si>
  <si>
    <t>ybxfpzc-cjfjy-008</t>
  </si>
  <si>
    <t>淘水村</t>
  </si>
  <si>
    <t>埋置生产用水管道￠32PE管8000米</t>
  </si>
  <si>
    <t>ybxfpzc-cjfjy-009</t>
  </si>
  <si>
    <t>河口社</t>
  </si>
  <si>
    <t>新建毛章伦家——大坪子段产业路2.8公里，路基宽4.9米（含排水沟）、路面宽3.5米。。</t>
  </si>
  <si>
    <t>ybxfpzc-cjfjy-010</t>
  </si>
  <si>
    <t>新建1个1000平方米的农产品交易市场。</t>
  </si>
  <si>
    <t>ybxfpzc-cjfjy-011</t>
  </si>
  <si>
    <t>一组</t>
  </si>
  <si>
    <t>新建人畜饮水深井200米、封顶蓄水池1口500立方米，架设低压线路800米建设项目缺口资金。</t>
  </si>
  <si>
    <t>ybxfpzc-cjfjy-012</t>
  </si>
  <si>
    <t>改造蓄水池5200㎡，架设Φ5-92管2400米。</t>
  </si>
  <si>
    <t>ybxfpzc-cjfjy-013</t>
  </si>
  <si>
    <t>小桥地社</t>
  </si>
  <si>
    <t>硬化道路5公里。民族资金每公里补助10万元。</t>
  </si>
  <si>
    <t>ybxfpzc-cjfjy-014</t>
  </si>
  <si>
    <t>清明地社</t>
  </si>
  <si>
    <t>新建社道4公里，改、扩建7公里，修建边沟等。</t>
  </si>
  <si>
    <t>ybxfpzc-cjfjy-015</t>
  </si>
  <si>
    <t>西牛村狮子社渔码头</t>
  </si>
  <si>
    <t>狮子社</t>
  </si>
  <si>
    <t>浇筑混凝土场地1540平方米，新建M7.5浆砌挡墙4584.9立方米。补缺资金项目。</t>
  </si>
  <si>
    <t>ybxfpzc-cjfjy-016</t>
  </si>
  <si>
    <t>白石岩社</t>
  </si>
  <si>
    <t>新建产业路0.8公里，工程量：开挖土方3070立方米、石方726立方米，建M7.5浆砌挡墙196立方米。</t>
  </si>
  <si>
    <t>ybxfpzc-cjfjy-017</t>
  </si>
  <si>
    <t>新建大坪子路与环湖公路接口处道路挡墙130立方米。</t>
  </si>
  <si>
    <t>ybxfpzc-cjfjy-018</t>
  </si>
  <si>
    <t>益民乡</t>
  </si>
  <si>
    <t>垭谷村</t>
  </si>
  <si>
    <t>早兴社</t>
  </si>
  <si>
    <t>硬化道路300米，混凝土路面宽3.5米，厚18cm。</t>
  </si>
  <si>
    <t>ybxfpzc-cjfjy-019</t>
  </si>
  <si>
    <t>河门口社</t>
  </si>
  <si>
    <t>建通行桥1座（桥长12米、宽4米，C20混凝土浇筑桥面），挡墙240立方米，涵洞5道（平均长8.4米）。</t>
  </si>
  <si>
    <t>ybxfpzc-cjfjy-020</t>
  </si>
  <si>
    <t>三社</t>
  </si>
  <si>
    <t>整治中坝河排水沟500米（断面60*60cm）C15混凝土浇筑，沟帮厚15cm，沟底厚10cm；新建沙沟产业路和中坝产业路W7.5浆砌毛石挡墙252立方米（总长210米，高2米，厚0.6米）。</t>
  </si>
  <si>
    <t>ybxfpzc-cjfjy-021</t>
  </si>
  <si>
    <t>新村堰盖板工程，工程量：浇筑C15钢筋混凝土220立方米。</t>
  </si>
  <si>
    <t>ybxfpzc-cjfjy-022</t>
  </si>
  <si>
    <t>制作安装4块产业指示牌、2块交通指示牌、20块旅游农家乐店招牌、大理石二滩水淹区连片扶贫开发项目简介碑1座、水淹区项目建设成果展板4组。补缺口资金。</t>
  </si>
  <si>
    <t>ybxfpzc-cjfjy-023</t>
  </si>
  <si>
    <t>纳尔河村</t>
  </si>
  <si>
    <t>纳尔河组</t>
  </si>
  <si>
    <t>新建蓄水池3口146立方米，取水池3口20立方米，架设Φ25钢管5000米。</t>
  </si>
  <si>
    <t>ybxfpzc-cjfjy-024</t>
  </si>
  <si>
    <t>村子组</t>
  </si>
  <si>
    <t>硬化村道路300米，混凝土路面宽3.5米，厚18cm。</t>
  </si>
  <si>
    <t>ybxfpzc-cjfjy-025</t>
  </si>
  <si>
    <t>新建社道3公里,路基宽4.9米（含边沟），路面宽3.5米。</t>
  </si>
  <si>
    <t>ybxfpzc-cjfjy-026</t>
  </si>
  <si>
    <t>硬化社道11.9公里，硬化标准： C25砼，砼有效路面宽3.5m，板厚18cm，弯道处按规范要求加宽，含边沟、错车道。</t>
  </si>
  <si>
    <t>绩效考评奖励资金141.61万元、财政存量资金清理71.4万元、2015年精准扶贫财政专项资金（补缺）143.99万元</t>
  </si>
  <si>
    <t>ybxfpzc-cjfjy-027</t>
  </si>
  <si>
    <t>硬化社道9公里，硬化标准： C25砼，砼有效路面宽3.5m，板厚18cm，弯道处按规范要求加宽，含边沟、错车道。</t>
  </si>
  <si>
    <t>绩效考评奖励资金58.39万元、第一批中央财政专项扶贫资金48.71万元、财政存量资金清理46.6万元、2015年精准扶贫财政专项资金（补缺）108.9万元</t>
  </si>
  <si>
    <t>ybxfpzc-cjfjy-028</t>
  </si>
  <si>
    <t>硬化社道6公里,硬化标准： C25砼，砼有效路面宽3.5m，板厚18cm，弯道处按规范要求加宽，含边沟、错车道。</t>
  </si>
  <si>
    <t>2015年精准扶贫财政专项资金（补缺）72.6万元、第一批中央财政专项扶贫资金71.4万元、财政存量资金清理36万元</t>
  </si>
  <si>
    <t>ybxfpzc-cjfjy-029</t>
  </si>
  <si>
    <t>新建产业路10公里，路基宽4m，有效路面宽3m，30cm×30cm排水沟。</t>
  </si>
  <si>
    <t>扶贫成效奖励资金</t>
  </si>
  <si>
    <t>ybxfpzc-cjfjy-030</t>
  </si>
  <si>
    <t>新建产业路12公里，路基宽4m，有效路面宽3m，30cm×30cm排水沟。</t>
  </si>
  <si>
    <t>ybxfpzc-cjfjy-031</t>
  </si>
  <si>
    <t>全乡</t>
  </si>
  <si>
    <t>1.三迷路共和乡段贷款贴息第二期。2.集镇环线建设，硬化原中学到林家垭口公路4.5公里；路基宽5米，路面宽3.7米，厚度18厘米；背沟宽0.3米，深0.3米。3.余家桥及其附属设施建设：施工建设面清理，清除杂草、杂物和松软土层；开挖降低桥墩下游河床长32米，保证拱桥下游流水畅通，桥墩基础开挖长4.5米，宽1.5米，深度开挖在1.5米以上至硬基层；新建共和乡山迷路板板桥河沟余家湾桥，主桥跨度6.6米，附桥长15.2米，桥高4.2米，其中:桥墩高2.6米，宽1.2米，长4米，桥面宽4米，桥面两边沿宽各0.25米，高0.12米，有效行车宽度3.5米；新建桥面安全防新建桥面安全防护栏单边长20.8米，双边长41.6米，安全防护栏高1.2米，采用50mm和20mm钢管现场焊接；桥梁(主桥及附桥)建成后，桥头两端现浇水泥路面长5.6米，宽4米，与原山迷路水泥路面连接；拱桥进水口面左右两侧分别新建毛石混凝土挡墙，左面长8.6米，高2.2米，宽0.8米，右面长9.2米，高2.4米，宽0.8米。4.东瓜坪道路硬化建设2.7公里，公路硬化厚度为0.18米，硬化宽度为3.7米，公路边沟规格为0.3米×0.3米（边墙底板厚0.1米），每公里道路不得少于三处错车道；根据实际情况新建挡墙1处，挡墙方量为58立方米，安置直径0.8米管涵4处。5.河坝道路建设4.3公里；公路硬化厚度为0.18米，硬化宽度为3.7米，公路边沟规格为0.3米×0.3米（边墙底板厚0.1米），每公里道路不得少于三处错车道；根据实际情况新建挡墙6处，挡墙方量为184立方米，0.6米管涵9处。</t>
  </si>
  <si>
    <t>“6+6”对口帮扶资金</t>
  </si>
  <si>
    <t>ybxfpzc-cjfjy-032</t>
  </si>
  <si>
    <t>板依村、石龙村</t>
  </si>
  <si>
    <t>1.板依村：石龙拱桥全长28米，净跨度18米，宽4米；下碾房桥全长23米，净跨度6米，宽4米；产业路硬化2公里，硬化厚度18公分，宽3米，边沟30cm×30cm，每300米设错车道一个。2.石龙村：产业路硬化8公里，硬化厚度18公分，宽3米，边沟30cm×30cm，每300米设错车道一个。</t>
  </si>
  <si>
    <t>ybxfpzc-cjfjy-033</t>
  </si>
  <si>
    <t>热水塘幸福美丽新村建设项目1个，1.桥头整改工程，新建桥头挡墙380立方米，桥头土方回填572立方米，公里土方回填600立方米，新建护栏80米；2.生态停车场工程，新建生态停车场200平方米；3.土石方开挖工程，土方开挖2000立方米，石方开挖1000立方米，余土外运4000立方米；4.弃土场工程，新建挡墙250立方米，山地补偿，拆除挡墙150立方米；5.环卫基础设施建设，新建27平方米公厕1座，8平方米垃圾房1座，新建10立方米化粪池1个；6.新建道路工程，新建主干道0.262公里，路基宽度10米，路面宽度8米，砼路面厚度25厘米，强度抗折4.0MPa，每公里不少于3个错车道（要求硬化），完善安防和排水设施，新建支干道路0.13公里，路基宽度6.5米，路面宽度4.5米，砼路面25厘米，强度抗折4.0MPa，每公里不少于3个错车道（要求硬化），完善安防和排水设施；7.供水项目，铺设DN200给水管100米，DN150给水管200米，DN100给水管110米,DN75给水管600米；8.污水处理工程，新建DN400污水管道300米，DN300污水管道620米。</t>
  </si>
  <si>
    <t>ybxfpzc-cjfjy-034</t>
  </si>
  <si>
    <t>大湾村、坪原村、羊槽子村</t>
  </si>
  <si>
    <t>修建盐宁路长23.7公里，路基宽4.35米，有效路面3.5米等工程。</t>
  </si>
  <si>
    <t>“6+6”对口帮扶资金、县级财政配套资金</t>
  </si>
  <si>
    <t>ybxfpzc-cjfjy-035</t>
  </si>
  <si>
    <t>大村子村、新建村</t>
  </si>
  <si>
    <t>1.大村子村：产业路硬化6公里，硬化厚度18公分，路基宽4.5米，有效路面宽3.5米，边沟30cm×30cm，每300米设错车道一个；新建社道路6公里，路基宽5米，路面宽4.5米，泥结石路；沟堰整治3公里，断面30cm×30cm。2.新建村：修建一座桥长21米,宽4米；新建社道路3.1公里，路基宽5米，路面宽4.5米，为泥结石路。</t>
  </si>
  <si>
    <t>ybxfpzc-cjfjy-036</t>
  </si>
  <si>
    <t>大村社</t>
  </si>
  <si>
    <t>打2口深度各为100米的深井，架设直径40镀锌钢管1500米，多极水泵一台，架设二相电线700米,胶套管（PC管）200米。</t>
  </si>
  <si>
    <t>ybxfpzc-cjfjy-037</t>
  </si>
  <si>
    <t>三迷路共和乡段贷款贴息第3期。硬化纳底河安家社杨家村路2.5公里，路基宽4.5米，路面宽3.7米，路面厚18厘米。硬化河坝路4.3公里，路基宽4.5米，路面宽3.7米，路面厚18厘米。搭建农商对接平台，实现辖区1-2家企业与盐边县共和乡建立长期农产品销售合作关系，积极促成辖区企业共和乡投资建设农产品生产基地，帮助乡特色农产品（花椒、核桃等）进入东区市场，实现外销。乡中小学校园文化建设，校园文化体系建设，含部分文体设施。乡卫生院服务能力提升，卫生院食堂改造、改善诊疗条件设备一批，开展现代医疗诊疗流程培训。烟区基础设施建设，在林海片区新建4口400立方米、4口300立方米水池，新建产业路2公里。</t>
  </si>
  <si>
    <t>ybxfpzc-cjfjy-038</t>
  </si>
  <si>
    <t>箐河村、青山村</t>
  </si>
  <si>
    <t>沟堰三面光整治8.96公里、堰头整治4处122米（585立方米），其中：青山村大磨面社30×30厘米的2.46公里，箐河村30×30厘米的3公里，40×40厘米的3.5公里;箐河村堰头整治4处122米（585立方米）。产业路硬化8.45公里，路基宽4.5米，路面宽3米，厚度18厘米，边沟30厘米×30厘米，每300米设错车道一个。其中箐河村透底河社、傈僳湾社0.65公里，青山村半坡社1公里、黄竹坪社2.4公里、青山社2.1公里、刺竹湾社1.9公里、扎黑社0.4公里。新建产业路（泥结石路）3.3公里，有效路面4米，其中：青山村扎黑社1.3公里、黄竹坪社0.5公里、葫芦口社1.5公里。青山村葫芦口社产业路整治8公里，路面宽4米。箐河村小河社新建桥梁1座，净跨16米，宽4米。精准扶贫建档立卡贫困户87户发展种养殖业。</t>
  </si>
  <si>
    <t>ybxfpzc-cjfjy-039</t>
  </si>
  <si>
    <t>肖家坪村、四呷左村、热水塘村等村</t>
  </si>
  <si>
    <t>道路硬化1.9公里，其中：肖家坪村永温路至村部、炮房至谢华华家段1.9公里。新建产业路9.1公里，其中：肖家坪村谢志辉家至木桥1.1公里，四呷左村新队社马店垭口至岩脚产业路4公里，新队社马店垭口至岩脚产业路4公里，包括道路开挖、机械费、人工费、排水沟。四呷左村村道至四棱碑产业路整治5公里。四呷左村新建挡墙9处890立方米。新建水池14口，其中：肖家坪村朵格社谢古伙屋基1口200立方米，朵格社2口200立方米、2口100立方米，朵格钻洞1口100立方米；四呷左村四呷左社3口100立方米，红岩社1口200立方米、1口100立方米，大火山社2口100立方米，新队1口200立方米。建设引水管道7.4公里（管径25mm的PE管、含土建费用和管材管接），其中肖家坪村1.4公里，四呷左村6公里。四呷左村核桃改良50000株。精准扶贫建档立卡贫困户297户发展种养殖业</t>
  </si>
  <si>
    <t>ybxfpzc-cjfjy-040</t>
  </si>
  <si>
    <t>新建社道12.5公里，路基宽4.5m，路面宽3.5米，排水沟40cmx40cm。</t>
  </si>
  <si>
    <t>ybxfpzc-cjfjy-041</t>
  </si>
  <si>
    <t>ybxfpzc-cjfjy-042</t>
  </si>
  <si>
    <t>新建人行桥2座</t>
  </si>
  <si>
    <t>ybxfpzc-cjfjy-043</t>
  </si>
  <si>
    <t>和平子社至大槽沟社实施整治沟堰（三面光、断面40*40）1.5公里。</t>
  </si>
  <si>
    <t>ybxfpzc-cjfjy-044</t>
  </si>
  <si>
    <t>新建产业路7.2公里，路基宽4m，有效路面宽3m，30cm×30cm排水沟。</t>
  </si>
  <si>
    <t>ybxfpzc-cjfjy-045</t>
  </si>
  <si>
    <t>社道硬化1.2333公里，硬化标准： C25砼，砼有效路面宽3.5m，板厚18cm，弯道处按规范要求加宽，含边沟、错车道。</t>
  </si>
  <si>
    <t>ybxfpzc-cjfjy-046</t>
  </si>
  <si>
    <t>新建人行桥1座</t>
  </si>
  <si>
    <t>ybxfpzc-cjfjy-047</t>
  </si>
  <si>
    <t>干坪子</t>
  </si>
  <si>
    <t>1.利用良种核桃穗条嫁接改造核桃100亩；
2.坡地改台地30亩；
3.建10立方米取水池1个，200立方米蓄水池1个，引水管道600米，基地布设灌溉管网，建设节水微喷灌设施100亩；
4.建围栏600米，基地内经营便道600米。</t>
  </si>
  <si>
    <t>ybxfpzc-cjfjy-048</t>
  </si>
  <si>
    <t>湾恢村田坝社和三家村社</t>
  </si>
  <si>
    <t>硬化道路1.195公里，其中：陈关国家至罗大彬家，宽3米，长789米；黄角树湾至三村社保管室长406米，宽2.5米。</t>
  </si>
  <si>
    <t>ybxfpzc-cjfjy-049</t>
  </si>
  <si>
    <t>硬化道角村道角组连接野麻地村道产业道路1.2公里,C25砼，砼有效路面宽3m，板厚18cm，弯道处按规范要求加宽，含边沟、错车道；建档立卡贫困户25户购买能繁母猪，建档立卡贫困户8户建设标准化蚕房建设，发放建档立卡贫困户52户青花椒苗14800。</t>
  </si>
  <si>
    <t>定点帮扶温泉彝族乡道角村精准扶贫产业发展资金</t>
  </si>
  <si>
    <t>ybxfpzc-cjfjy-050</t>
  </si>
  <si>
    <t>日子社、上岔河社、下岔河社</t>
  </si>
  <si>
    <t>架设16公里饮水管道，其中：架设10公里PEφ50主管，6公里PEφ25分管，新建400立方蓄水池。</t>
  </si>
  <si>
    <t>ybxfpzc-cjfjy-051</t>
  </si>
  <si>
    <t>硬化道路2公里，有效路面3.5米，厚18公分。边沟2000米，错车道每公里3处</t>
  </si>
  <si>
    <t>ybxfpzc-cjfjy-052</t>
  </si>
  <si>
    <t>修建2口100立方米水池</t>
  </si>
  <si>
    <t>ybxfpzc-cjfjy-053</t>
  </si>
  <si>
    <t>采购管材Φ110 1.6MpaPE管100级10223米，Φ110 1.0MpaPE管100级2330米，Φ75 1.0MpaPE管100级1500米，Φ40 1.25MpaPE管100级3050米，Φ32 1.25MpaPE管100级1150米；2个5立方米的取水池和18253mPE管道及附属设施的施工；完成4个100立方米蓄水池的施工。</t>
  </si>
  <si>
    <t>ybxfpzc-cjfjy-054</t>
  </si>
  <si>
    <t>核桃箐村小板山组组产业路硬化1147m，宽3m，厚18cm</t>
  </si>
  <si>
    <t>ybxfpzc-cjfjy-055</t>
  </si>
  <si>
    <t>硬化连户路950.8米，有效路面宽3m、18cm，新建挡墙44.73m3</t>
  </si>
  <si>
    <t>ybxfpzc-cjfjy-056</t>
  </si>
  <si>
    <t>核桃箐村部分村道硬化280米，有效路面宽3.5米，厚18cm</t>
  </si>
  <si>
    <t>ybxfpzc-cjfjy-057</t>
  </si>
  <si>
    <t>联合村社道路硬化800米，有效路面宽3米，厚18cm</t>
  </si>
  <si>
    <t>ybxfpzc-cjfjy-058</t>
  </si>
  <si>
    <t>新建水池2口（其中：李家湾1口 180立方米，施家地1口20立方米，共计200立方米），架设饮水管道Φ32PE管2600米，Φ25PE管6200米</t>
  </si>
  <si>
    <t>ybxfpzc-cjfjy-059</t>
  </si>
  <si>
    <t>新建20立方米小水窖40口。</t>
  </si>
  <si>
    <t>2015年市级水利建设财政专项资金</t>
  </si>
  <si>
    <t>ybxfpzc-cjfjy-060</t>
  </si>
  <si>
    <t>大湾村、韭菜坪村</t>
  </si>
  <si>
    <t>1.5立方至3立方小水池，共计完成412口，总容积826m³</t>
  </si>
  <si>
    <t>ybxfpzc-cjfjy-061</t>
  </si>
  <si>
    <t>大干坪子组、长岭埂组</t>
  </si>
  <si>
    <t>新建100m³蓄水池3口，30m³前水池1口，配套管网6000m</t>
  </si>
  <si>
    <t>2016年市级水利建设财政专项资金</t>
  </si>
  <si>
    <t>ybxfpzc-cjfjy-062</t>
  </si>
  <si>
    <t>干坪子村、蚂蝗箐村</t>
  </si>
  <si>
    <t>干坪子村长岭埂大堰、友谊堰、龙塘堰3条被损毁的24处开挖及清除土石方1200m³，新建挡墙60m³；中槽村新建河提挡墙85m³。解决干坪子村5个社726亩灌溉用水，保障中槽村大槽河组52户204人安全出行。</t>
  </si>
  <si>
    <t>ybxfpzc-cjfjy-063</t>
  </si>
  <si>
    <t>板依村新建100m³蓄水池1口，配套管网6000m</t>
  </si>
  <si>
    <t>ybxfpzc-cjfjy-064</t>
  </si>
  <si>
    <t>建设高效节水灌溉面积1500亩，渠道防渗灌溉面积500亩。</t>
  </si>
  <si>
    <t>2016年小型农田水利设施建设补助专项资金</t>
  </si>
  <si>
    <t>ybxfpzc-cjfjy-065</t>
  </si>
  <si>
    <t>建设高效节水灌溉面积900亩，</t>
  </si>
  <si>
    <t>ybxfpzc-cjfjy-066</t>
  </si>
  <si>
    <t>建设高效节水灌溉面积1100亩</t>
  </si>
  <si>
    <t>ybxfpzc-cjfjy-067</t>
  </si>
  <si>
    <t>建设高效节水灌溉面积1000亩</t>
  </si>
  <si>
    <t>ybxfpzc-cjfjy-068</t>
  </si>
  <si>
    <t>ybxfpzc-cjfjy-069</t>
  </si>
  <si>
    <t>垮山、朵格</t>
  </si>
  <si>
    <t>不锈钢宣传栏制作安装、广告设计、音响、窗帘、村部绿化、办公桌椅</t>
  </si>
  <si>
    <t>ybxfpzc-cjfjy-070</t>
  </si>
  <si>
    <t>丁家湾社、小庆社</t>
  </si>
  <si>
    <t>（一）社道道路硬化工程：1.新建石龙村丁家湾社2.28km社道道路硬化；2.新建石龙村小庆社梅家坪子5.18km社道道路硬化。规格：路基宽4.5m，砼路面宽3.5m，厚18cm,砼C25，含涵管、过水路面、挡墙、背沟、涵洞等，且每km不少于三个错车道。（二）水利基础设施工程：1.石龙村丁家湾社新建100m³蓄水池1口，2 m³取水池4口，铺设DN25，PE管道5km；2. 石龙村小庆社梅家坪子新建100m³蓄水池1口，2 m³取水池3口，铺设DN25，PE管道6km。</t>
  </si>
  <si>
    <t>ybxfpzc-cjfjy-071</t>
  </si>
  <si>
    <t>（一）社道道路硬化工程：新建松坪子村下马鹿塘社石英砂厂至杨德才家2.5km社道道路硬化。规格：路基宽4m，砼路面宽3m，厚18cm,砼C25，含涵管、过水路面、挡墙、背沟、涵洞等，且每km不少于三个错车道。（二）新建产业路工程：新建松坪子村产业路毛路5km；规格：路基宽4.5m，有效路面宽3.5m，含排水沟及附属设施等。</t>
  </si>
  <si>
    <t>ybxfpzc-cjfjy-072</t>
  </si>
  <si>
    <t>（一）砼路面维修工程：新建砼路面5.8km。规格：路基宽4.5m，砼路面宽3.5m，厚15cm，砼C25，含涵管、过水路面、挡墙、背沟、涵洞等，且每km不少于三个错车道。（二）村道维修换填工程：K1+670至k1+810段道路维修全长140米，底层换填毛石路基315 m³，规格：宽4.5m，厚50cm；面铺泥结碎石路84 m³。规格：宽4m，厚15cm。（三）新建砼公路工程：新建砼公路1km。规格：路基宽4m，砼路面宽3m，厚18cm,砼C25，含涵管、过水路面、挡墙、背沟、涵洞等，且每km不少于三个错车道。</t>
  </si>
  <si>
    <t>ybxfpzc-cjfjy-073</t>
  </si>
  <si>
    <t>花椒箐村、大槽村</t>
  </si>
  <si>
    <t>（一）花椒箐至大槽村村部道路维修工程：1.新建M7.5浆砌石挡墙29处（其中大槽村小槽社幸福美丽新村道路建设新增M7.5浆砌石13处,382.25m³），共计779.11 m³。2.新建涵洞3座，含：C30钢筋砼盖板32.48 m³，单价531.7元/ m³、C20砼墙身、底板、维护116.77 m³。3.安装φ30排水钢管4根，每根6米，共计24米。4.C15边沟恢复14.4m³。5.排水沟清淤、路面清淤、涵洞清淤5475米。6.C25砼路面整治91.38m³。7.道路清淤102.7m³，涵洞清淤7处、27m³，共计129.7m³。³（二）大槽村村部整治工程：1、新建M7.5浆砌石3处37.47m³。2、碎石砂垫层11.7m³。3、C25砼地坪硬化23.54m³。</t>
  </si>
  <si>
    <t>ybxfpzc-cjfjy-074</t>
  </si>
  <si>
    <t>小槽组</t>
  </si>
  <si>
    <t>新建大槽村小槽社卢小平家门口至马志华家门口1.4km社道道路硬化。规格：路基宽4.5m，砼路面宽3.5m，厚18cm,砼C25，含涵管、过水路面、挡墙、背沟、涵洞等，且每km不少于三个错车道。</t>
  </si>
  <si>
    <t>ybxfpzc-cjfjy-075</t>
  </si>
  <si>
    <t>新建花椒箐村小乔山垭口至花椒箐松坪子201电信电杆2.3km社道道路硬化。规格：路基宽4.5m，砼路面宽3.5m，厚18cm,砼C25，含涵管、过水路面、挡墙、背沟、涵洞等，且每km不少于三个错车道。</t>
  </si>
  <si>
    <t>ybxfpzc-cjfjy-076</t>
  </si>
  <si>
    <t>民胜村、梭罗村</t>
  </si>
  <si>
    <t>（一）新建M7.5水泥砂浆砌块石道路挡墙1244.87 m³。
（二）新建砼盖板涵一个（其中：桥墩M7.5水泥砂浆砌块石16.4m；砼桥面3.87 m³；M7.5水泥砂浆砌块石八字墙及横墙3.83 m³）。（三）道路塌方开挖清除及道路平整，共计机械台班56.5小时（其中：挖机35.5小时，装载机21.2小时）。（四）整治道路砼路面共七处，路面砼厚18cm，共计78.23 m³。</t>
  </si>
  <si>
    <t>ybxfpzc-cjfjy-077</t>
  </si>
  <si>
    <t>板板桥社、杨矮子社、小乔地社</t>
  </si>
  <si>
    <t>（一）新建产业路工程：1.新建板板桥社板板桥水池至罗海田3km产业路毛路，板板桥水池至长江岩脚6km产业路毛路；2.新建杨矮子社柏观路至日伙有格家1km产业路毛路；柏观路至杨家屋基2km产业路毛路；共计新建产业路毛路10km。规格：路基宽4.5m，有效路面宽3.5m，含排水沟及附属设施等。（二）新建引水工程：1. 新建杨矮子社蓄水池三口340 m³(150m³、100 m³、90 m³)；2.安装32PE管2000m；（三）新建堰渠工程：小乔地社新建三面光堰渠2.3km。规格：30cm×30cm，底厚10cm，壁厚15cm。（四）产业路硬化工程：新建杨矮子社2km产业道路硬化。规格：路基宽4.5m，砼路面宽3.5m，厚18cm,砼C25，含涵管、过水路面、挡墙、背沟、涵洞等，且每km不少于三个错车道。</t>
  </si>
  <si>
    <t>ybxfpzc-cjfjy-078</t>
  </si>
  <si>
    <t>小石洼社、东瓜坪社</t>
  </si>
  <si>
    <t>（一）新建产业路工程：新建东风村小石洼社5.8km产业路毛路，规格：路基宽4.5m，有效路面宽3.5m，含排水沟及附属设施等。（二）新建引水工程：1. 新建东风村东瓜坪社干坪子蓄水池一口200m³，沉沙池一口2 m³；2.安装50PE管3800m；安装32PE管2000m。</t>
  </si>
  <si>
    <t>ybxfpzc-cjfjy-079</t>
  </si>
  <si>
    <t>新建侯家坪村梁子社左家湾至国胜乡扎古村芭蕉社3km产业路毛路。规格：路基宽4.5m，有效路面宽3.5m，含排水沟及附属设施等。</t>
  </si>
  <si>
    <t>ybxfpzc-cjfjy-080</t>
  </si>
  <si>
    <t>（一）新建产业路工程：新建小石洼村12.5km产业路毛路，单价5万元/公里，合计62.5万元。规格：路基宽4.5m，有效路面宽3.5m，含排水沟及附属设施等。（二）新建引水工程：1. 新建小石洼村烂凼蓄水池一口20m³，马颈子蓄水池一口20m³；2.安装25PE管3200m。（三）社道路硬化工程：新建村委会至荒田社黄泥巴梁子8.2km社道道路硬化；新建田湾至曹家屋基1.5km社道道路硬化；共9.7km，单价30万元/公里，合计291万元。规格：路基宽4.5m，砼路面宽3.5m，厚18cm,砼C25，含涵管、过水路面、挡墙、背沟、涵洞等，且每km不少于三个错车道。</t>
  </si>
  <si>
    <t>ybxfpzc-cjfjy-081</t>
  </si>
  <si>
    <t>正坝村新建产业路毛路项目：1. 傈僳坪至二滩库区边5公里；2.尖石村团山至河沟社2公里；3.正坝村阮家屋基至河沟0.6公里；4.田家湾至徐家坪子1.2公里；5.杨家湾至大坪子0.6公里。全长9.4公里。规格：路基宽4.5m，有效路面宽3.5m，含排水沟及附属设施等。</t>
  </si>
  <si>
    <t>ybxfpzc-cjfjy-082</t>
  </si>
  <si>
    <t>新房子组</t>
  </si>
  <si>
    <t>（一）新建侯家坪村新房子组129m产业道路硬化（规格：路基宽4.5m，砼路面宽3.5m，厚18cm,砼C25，含涵管、过水路面、挡墙、背沟、涵洞等）。且每km不少于三个错车道。
（二）新建侯家坪村新房子组2218m产业路路硬化（规格：路基宽4m，砼路面宽3m，厚18cm,砼C25，含涵管、过水路面、挡墙、背沟、涵洞等）。</t>
  </si>
  <si>
    <t>省级财政幸福美丽新村建设资金</t>
  </si>
  <si>
    <t>ybxfpzc-cjfjy-083</t>
  </si>
  <si>
    <t>麦子社、正坝社</t>
  </si>
  <si>
    <t>（一）麦子社新村联户道路硬化工程：对麦子社1359.8m联户道路进行硬化（规格：砼路面宽3m，厚18cm,砼C25，含涵管、过水路面、挡墙、背沟、涵洞等）。（二）正坝社新村联户道路硬化工程：对正坝社654.5km联户道路进行硬化（规格：砼路面宽3m，厚18cm,砼C25，含涵管、过水路面、挡墙、背沟、涵洞等）。</t>
  </si>
  <si>
    <t>ybxfpzc-cjfjy-084</t>
  </si>
  <si>
    <t>大花地社</t>
  </si>
  <si>
    <t>新村产业路道路硬化工程：新建大花地村大花地社933.3m产业道路硬化（规格：路基宽3.5m，砼路面宽2.5m，厚18cm,砼C25，含涵管、过水路面、挡墙、背沟、涵洞等）。且每km不少于三个错车道。</t>
  </si>
  <si>
    <t>ybxfpzc-cjfjy-085</t>
  </si>
  <si>
    <t>顺河社、观音洞社</t>
  </si>
  <si>
    <t>（一）新村产业路道路硬化工程：1.新建铜厂沟组砼路面宽3m1327m产业道路硬化；2.新建顺河组砼路面宽3m133m产业道路硬化。3.新建青杠林组砼路面宽3m373m。合计新建产业路道砼路面宽3m路硬化1833.2m。折合砼路面宽3.5m1571.31m。（规格：路基宽4.5m，砼路面宽3.5m，厚18cm,砼C25，含涵管、过水路面、挡墙、背沟、涵洞等）。且每km不少于三个错车道。（二）新村入户路道路硬化工程：1.新建顺河社934.5m入户道路硬化；2.新建观音洞社1231.7m入户道路硬化。合计新建入户路道路硬化2166.2m。（规格：砼路面宽2.5m，厚18cm,砼C25，含涵管、过水路面、挡墙、背沟、涵洞等）。（三）新村堰渠工程：新建30×30三面光堰渠246m。（四）新村引水工程：新建蓄水池一口100m³，安装50PE管2km。</t>
  </si>
  <si>
    <t>ybxfpzc-cjfjy-086</t>
  </si>
  <si>
    <t>淘水社</t>
  </si>
  <si>
    <t>（一）新村产业路道路硬化工程：
1.新建产业路道路硬化砼路面宽3m1136m，折合砼路面宽3.5m973.7m；2.新建产业路道路硬化砼路面宽2.5m700.6m，折合砼路面宽3.5m500.4m；3.新建产业路道路硬化砼路面宽2m237m，折合砼路面宽3.5m135.4m；合计砼路面宽3.5m1609.5m。（规格：路基宽4.5m，，厚18cm,砼C25，含涵管、过水路面、挡墙、背沟、涵洞等）。且每km不少于三个错车道。（二）新村农产品分拣场工程：1.新建M7.5水泥砂浆砌毛石挡墙227.92m³；2.新建分拣场地硬化130.84m²，规格：C25砼，厚018m；3.新建1.2m高钢管栏杆32.2m。4.回填土520 m³。（三）新村产业路毛路面工程：新建产业路毛路400m。（规格：路基宽4.5m，有效路面3.5m，厚18cm,砼C25，含排水沟及附属设施等）。</t>
  </si>
  <si>
    <t>ybxfpzc-cjfjy-087</t>
  </si>
  <si>
    <t>五星社、阿波罗社、欧家湾社</t>
  </si>
  <si>
    <t>（一）新村产业路道路硬化工程：
新建五星社产业路道路硬化2.58km。（规格：路基宽3.5m，砼路面宽2.5m，厚18cm,砼C25，含涵管、过水路面、挡墙、背沟、涵洞等）。且每km不少于三个错车道。（二）新村产业路毛路面工程：1.新建五星社3540m产业路毛路；2.新建阿波罗社4300m产业路毛路；3.新建欧家湾社1800m产业路毛路。合计新建产业路毛路9640m。（规格：路基宽4.5m，有效路面3.5m，含排水沟及附属设施等）。（三）新增项目：1.新建堰1号平板涵两座，新建M7.5浆砌6.89m³；2.新建堰2号平板涵两座，新建M7.5浆砌挡墙1m³；3.新建小坪村黄家屋基河沟处排洪沟处平板拱涵一座（3号）；4.顺河沟处新建产业路4号拱涵；5.顺河沟处新建产业路上5号平板拱涵；6.新增小坪村新建产业路M7.5浆砌毛石挡墙四处270.28 m³。</t>
  </si>
  <si>
    <t>ybxfpzc-cjfjy-088</t>
  </si>
  <si>
    <t>禾麻湾社</t>
  </si>
  <si>
    <t>（一）新村村道路道路硬化工程：新建长草坪村村道道路硬化667m。（二）新村产业路毛路面工程：新建禾麻湾社产业路毛路3447m，（规格：有效路面3m，含背沟）。（三）新村道路维修工程：维修禾麻湾社道路8.4km。</t>
  </si>
  <si>
    <t>ybxfpzc-cjfjy-089</t>
  </si>
  <si>
    <t>小槽社</t>
  </si>
  <si>
    <t>新村产业路道路硬化工程：新建大槽村小槽社2.5km产业道路硬化（规格：路基宽4.5m，砼路面宽3.5m，厚18cm,砼C25，含涵管、过水路面、挡墙、背沟、涵洞等）。且每km不少于三个错车道。</t>
  </si>
  <si>
    <t>ybxfpzc-cjfjy-090</t>
  </si>
  <si>
    <t>花椒箐社</t>
  </si>
  <si>
    <t>新村产业路道路硬化工程：新建花椒箐村花椒箐社1983.4m产业道路硬化（规格：路基宽4.5m，砼路面宽3.5m，厚18cm,砼C25，含涵管、过水路面、挡墙、背沟、涵洞等）。且每km不少于三个错车道。</t>
  </si>
  <si>
    <t>ybxfpzc-cjfjy-091</t>
  </si>
  <si>
    <t>一社</t>
  </si>
  <si>
    <t>（一）新村产业路道路硬化工程：新建松坪子村一社1399m产业道路硬化（规格：路基宽4.5m，砼路面宽3.5m，厚18cm,砼C25，含涵管、过水路面、挡墙、背沟、涵洞等）。且每km不少于三个错车道。（二）新村引水工程：松坪子村一社新建104.1m³蓄水池一口，1.86m³沉沙池一口，32PE管2.5km及安装，25PE管1.5km及安装。</t>
  </si>
  <si>
    <t>ybxfpzc-cjfjy-092</t>
  </si>
  <si>
    <t>建设农业产业道路7290米，开展技术培训600人次</t>
  </si>
  <si>
    <t>农业技术推广与服务补助资金</t>
  </si>
  <si>
    <t>ybxfpzc-cjfjy-093</t>
  </si>
  <si>
    <t>管护集体和个人重点公益林面积133118亩</t>
  </si>
  <si>
    <t>集体和个人重点公益林生态效益补偿资金</t>
  </si>
  <si>
    <t>ybxfpzc-cjfjy-094</t>
  </si>
  <si>
    <t>管护集体和个人重点公益林面积121498亩</t>
  </si>
  <si>
    <t>ybxfpzc-cjfjy-095</t>
  </si>
  <si>
    <t>管护集体和个人重点公益林面积21058亩</t>
  </si>
  <si>
    <t>ybxfpzc-cjfjy-096</t>
  </si>
  <si>
    <t>管护集体和个人重点公益林面积25376亩</t>
  </si>
  <si>
    <t>ybxfpzc-cjfjy-097</t>
  </si>
  <si>
    <t>管护集体和个人重点公益林面积28389亩</t>
  </si>
  <si>
    <t>ybxfpzc-cjfjy-098</t>
  </si>
  <si>
    <t>管护集体和个人重点公益林面积47091亩</t>
  </si>
  <si>
    <t>ybxfpzc-cjfjy-099</t>
  </si>
  <si>
    <t>管护集体和个人重点公益林面积57993亩</t>
  </si>
  <si>
    <t>ybxfpzc-cjfjy-100</t>
  </si>
  <si>
    <t>管护集体和个人重点公益林面积5116亩</t>
  </si>
  <si>
    <t>ybxfpzc-cjfjy-101</t>
  </si>
  <si>
    <t>管护集体和个人重点公益林面积21975亩</t>
  </si>
  <si>
    <t>ybxfpzc-cjfjy-102</t>
  </si>
  <si>
    <t>管护集体和个人重点公益林面积22009亩</t>
  </si>
  <si>
    <t>ybxfpzc-cjfjy-103</t>
  </si>
  <si>
    <t>管护集体和个人重点公益林面积97739亩</t>
  </si>
  <si>
    <t>ybxfpzc-cjfjy-104</t>
  </si>
  <si>
    <t>管护集体和个人重点公益林面积81926亩</t>
  </si>
  <si>
    <t>ybxfpzc-cjfjy-105</t>
  </si>
  <si>
    <t>管护集体和个人重点公益林面积39680亩</t>
  </si>
  <si>
    <t>ybxfpzc-cjfjy-106</t>
  </si>
  <si>
    <t>管护集体和个人重点公益林面积88818亩</t>
  </si>
  <si>
    <t>ybxfpzc-cjfjy-107</t>
  </si>
  <si>
    <t>新华村</t>
  </si>
  <si>
    <t>示范点联户路建设0.958公里，“四好村”创建</t>
  </si>
  <si>
    <t>2017年省级财政幸福美丽新村建设专项资金（扶贫新村）</t>
  </si>
  <si>
    <t>ybxfpzc-cjfjy-108</t>
  </si>
  <si>
    <t>顺利村</t>
  </si>
  <si>
    <t>示范点联户路建设0.472公里，烂坝蔬菜专业合作社提灌站工程，“四好村”创建</t>
  </si>
  <si>
    <t>ybxfpzc-cjfjy-109</t>
  </si>
  <si>
    <t>“四好村”创建</t>
  </si>
  <si>
    <t>ybxfpzc-cjfjy-110</t>
  </si>
  <si>
    <t>安宁村</t>
  </si>
  <si>
    <t>示范点联户路建设0.7公里，“四好村”创建</t>
  </si>
  <si>
    <t>ybxfpzc-cjfjy-111</t>
  </si>
  <si>
    <t>示范点联户路建设0.226公里，厕所、浴室新建20户</t>
  </si>
  <si>
    <t>ybxfpzc-cjfjy-112</t>
  </si>
  <si>
    <t>ybxfpzc-cjfjy-113</t>
  </si>
  <si>
    <t>示范点联户路建设0.74公里，提灌站建设工程，“四好村”创建</t>
  </si>
  <si>
    <t>ybxfpzc-cjfjy-114</t>
  </si>
  <si>
    <t>示范点联户路建设0.56公里，引水工程，“四好村”创建</t>
  </si>
  <si>
    <t>ybxfpzc-cjfjy-115</t>
  </si>
  <si>
    <t>13个贫困村各配套网络办公设备1套</t>
  </si>
  <si>
    <t>ybxfpzc-cjfjy-116</t>
  </si>
  <si>
    <t>新建会议室150平方米</t>
  </si>
  <si>
    <t>ybxfpzc-cjfjy-117</t>
  </si>
  <si>
    <t>建核桃产业基地1个（已竣工验收，属2015年扶贫资金补缺项目）。</t>
  </si>
  <si>
    <t>ybxfpzc-cjfjy-118</t>
  </si>
  <si>
    <t>新建桥1座（调整为硬化道路200m）。</t>
  </si>
  <si>
    <t>ybxfpzc-cjfjy-119</t>
  </si>
  <si>
    <t>白沙沟村、省棚子村</t>
  </si>
  <si>
    <t>棚子村白沙沟23公里水毁道路恢复。</t>
  </si>
  <si>
    <t>ybxfpzc-cjfjy-120</t>
  </si>
  <si>
    <t>新建堡坎643.5立方米。</t>
  </si>
  <si>
    <t>ybxfpzc-cjfjy-121</t>
  </si>
  <si>
    <t>村部至下岔河组新建社道2公里，社道有效路面宽3.5m，机耕道0.6公里，机耕道有效路面宽3m。</t>
  </si>
  <si>
    <t>ybxfpzc-cjfjy-122</t>
  </si>
  <si>
    <t>松坪子组</t>
  </si>
  <si>
    <t>松坪子组河门口K0+K820段道路硬化增量补差。</t>
  </si>
  <si>
    <t>ybxfpzc-cjfjy-123</t>
  </si>
  <si>
    <t>道路硬化2公里，C25砼，有效路面宽3m,厚18cm，弯道按规范要求加宽。</t>
  </si>
  <si>
    <t>ybxfpzc-cjfjy-124</t>
  </si>
  <si>
    <t>新建通社道路7.5公里，路基宽4.5米，有效路面宽3.5米。</t>
  </si>
  <si>
    <t>ybxfpzc-cjfjy-125</t>
  </si>
  <si>
    <t>硬化道路4.5公里项目资金补缺。</t>
  </si>
  <si>
    <t>ybxfpzc-cjfjy-126</t>
  </si>
  <si>
    <t>红星、红旗</t>
  </si>
  <si>
    <t>硬化社道2公里，有效路面宽3米，厚18公分(含边沟)。</t>
  </si>
  <si>
    <t>ybxfpzc-cjfjy-127</t>
  </si>
  <si>
    <t>红果乡白沙沟村、省棚子村23公里道路路面恢复</t>
  </si>
  <si>
    <t>ybxfpzc-cjfjy-128</t>
  </si>
  <si>
    <t>密地罗社二台子-密地罗窝凼</t>
  </si>
  <si>
    <t>硬化社道1.2公里，有效路面宽3.2米，厚18公分，含边20cm×20cm。</t>
  </si>
  <si>
    <t>ybxfpzc-cjfjy-129</t>
  </si>
  <si>
    <t>硬化道路1.6公里,有效路面3.5米宽，厚18公分。</t>
  </si>
  <si>
    <t>ybxfpzc-cjfjy-130</t>
  </si>
  <si>
    <t>硬化道路1.8公里，有效路面宽3.3米，厚18公分。</t>
  </si>
  <si>
    <t>ybxfpzc-cjfjy-131</t>
  </si>
  <si>
    <t>道路长2.3公里，路面宽度为3米；错车道7处，路面厚度0.18m，全程设计涵管4处。</t>
  </si>
  <si>
    <t>ybxfpzc-cjfjy-132</t>
  </si>
  <si>
    <t>地方政府第二批债券资金</t>
  </si>
  <si>
    <t>ybxfpzc-cjfjy-133</t>
  </si>
  <si>
    <t>硬化社道2.2公里，有效路面宽3米，厚18公分，道路内侧30cm×30cm砼排水沟2200m。</t>
  </si>
  <si>
    <t>ybxfpzc-cjfjy-134</t>
  </si>
  <si>
    <t>1）铜厂沟道路硬化0.176公里，有效路面宽3.5米，厚18公分。（2）挡墙：共计12处，标号为M7.5浆砌石。（3）涵洞：涵洞规格为高1m，宽1m，长6m，盖板为C30钢筋砼盖板，墙体及底板为C20毛石砼：入口修建八字墙，出口修建一字墙，材料均为C15毛石混凝土。3、软路基片石换填。</t>
  </si>
  <si>
    <t>ybxfpzc-cjfjy-135</t>
  </si>
  <si>
    <t>新建机耕道长10km（土路），设计有效路面宽3.0m，路面内侧设计净空尺寸30cm×40cm土排水沟。其中核桃坪社：杨华家背后至谷家段1.0km，窑孔桥至李家段1.0km；龙头社：安家至肖水沟段1.0km，王家至大广段1.0km；三坪子社：料场至杨家段1.0km，安家至李家段1.0km；大火山社：安家至肖家段2.0km；谭坪社：李家至板棚沟段2.0km。</t>
  </si>
  <si>
    <t>ybxfpzc-cjfjy-136</t>
  </si>
  <si>
    <t>新建摩托车道长15km（土路），设计有效路面宽1.5m。</t>
  </si>
  <si>
    <t>ybxfpzc-cjfjy-137</t>
  </si>
  <si>
    <t>新建堡坎254立方（长11米，宽2.5米，高9.25米）。</t>
  </si>
  <si>
    <t>中央级财政专项扶贫资金</t>
  </si>
  <si>
    <t>ybxfpzc-cjfjy-138</t>
  </si>
  <si>
    <t>新建排水堰水库到柳启平家1.5公里。（规格0.4m*0.4m，厚0.1mC15砼）。</t>
  </si>
  <si>
    <t>ybxfpzc-cjfjy-139</t>
  </si>
  <si>
    <t>新建50m³水池2口，架设φ20引水主管2000m。</t>
  </si>
  <si>
    <t>ybxfpzc-cjfjy-140</t>
  </si>
  <si>
    <t>新建100 m3蓄水池1口，架设直径Ф32PE管2000米，Ф25PE管2300米。</t>
  </si>
  <si>
    <t>ybxfpzc-cjfjy-141</t>
  </si>
  <si>
    <t>新建50立方人畜饮水池3口，架设φ32PE管主管3500米、φ25PE管3600米支管;②生产用水项目：新建100立方生产用水池6口，架设φ32PE管主管8300米、φ25PE管7500米支管。</t>
  </si>
  <si>
    <t>ybxfpzc-cjfjy-142</t>
  </si>
  <si>
    <t>村部硬化道路280m，路面宽3.5m，路面厚度18cm，C25混凝土，道路设计错车道一个，每5米设计沉降缝一道，道路清扩280m;屋顶防水140平方米、更换门6道、更换窗子8扇、大门建设1道、破损墙面装修1400平方米、规章制度上墙、村部绿化等。</t>
  </si>
  <si>
    <t>ybxfpzc-cjfjy-143</t>
  </si>
  <si>
    <t>村部文化活动阵地挡墙110立方米（长32米，高3.5米），标号为M7.5浆砌石。</t>
  </si>
  <si>
    <t>ybxfpzc-cjfjy-144</t>
  </si>
  <si>
    <t>那片村、肖家坪村</t>
  </si>
  <si>
    <t>1.新建3.0m宽的便道毛路3.5km(含挡墙、涵管等），其中：那片村头道坪徐家屋基和上那片村小水池1.6km、肖家坪村朵格社和新社1.9km。2.新增肖家坪朵格社人饮管道安装4500m(含管件及安装费）,其中：Φ32PE管2000m、Φ25PE管2500m。3.补缺那片村人饮管道安装4000m(含管件及 安装费）,其中：Φ32PE管3000m、Φ25PE管1000m。</t>
  </si>
  <si>
    <t>ybxfpzc-cjfjy-145</t>
  </si>
  <si>
    <t>道路维修，打堡坎1562.87立方米</t>
  </si>
  <si>
    <t>结余资金调整安排（财政存量资金清理）</t>
  </si>
  <si>
    <t>ybxfpzc-cjfjy-146</t>
  </si>
  <si>
    <t>大坪子村河边组饮水工程</t>
  </si>
  <si>
    <t>ybxfpzc-cjfjy-147</t>
  </si>
  <si>
    <t>新建宽4.5米道路5公里</t>
  </si>
  <si>
    <t>ybxfpzc-cjfjy-148</t>
  </si>
  <si>
    <t>硬化道路6公里，路基4.5米，路面宽3.5米，厚18cm</t>
  </si>
  <si>
    <t>ybxfpzc-cjfjy-149</t>
  </si>
  <si>
    <t>实施后元村硬化村道10公里，有效路面宽3.5米，厚18cm</t>
  </si>
  <si>
    <t>三峡集团捐赠资金70万元、北京西城区281万元</t>
  </si>
  <si>
    <t>ybxfpzc-cjfjy-150</t>
  </si>
  <si>
    <t>道路维修19.8公里，恢复路面和新建挡墙、堡坎等</t>
  </si>
  <si>
    <t>ybxfpzc-cjfjy-151</t>
  </si>
  <si>
    <t>渠道维修养护2km。</t>
  </si>
  <si>
    <t>2017年省级财政发展水利专项资金</t>
  </si>
  <si>
    <t>ybxfpzc-cjfjy-152</t>
  </si>
  <si>
    <t>维修养护渠堰5.5km</t>
  </si>
  <si>
    <t>ybxfpzc-cjfjy-153</t>
  </si>
  <si>
    <t>2017年中央财政水利发展专项资金</t>
  </si>
  <si>
    <t>ybxfpzc-cjfjy-154</t>
  </si>
  <si>
    <t>ybxfpzc-cjfjy-155</t>
  </si>
  <si>
    <t>建设高效节水灌溉面积520亩</t>
  </si>
  <si>
    <t>ybxfpzc-cjfjy-156</t>
  </si>
  <si>
    <t>建设高效节水灌溉面积500亩</t>
  </si>
  <si>
    <t>ybxfpzc-cjfjy-157</t>
  </si>
  <si>
    <t>建设高效节水灌溉面积1500亩</t>
  </si>
  <si>
    <t>ybxfpzc-cjfjy-158</t>
  </si>
  <si>
    <t>3.45km路面大修厚0.18m、抗折4.0Mpa</t>
  </si>
  <si>
    <t>交通扶贫资金</t>
  </si>
  <si>
    <t>ybxfpzc-cjfjy-159</t>
  </si>
  <si>
    <t>马鹿村、联合村</t>
  </si>
  <si>
    <t>6.455km路面大修厚0.18m、抗折4.0Mpa</t>
  </si>
  <si>
    <t>ybxfpzc-cjfjy-160</t>
  </si>
  <si>
    <t>（一）新建社道路硬化工程：新建村道断头延续道路硬化4.1公里；村委会至杨啊合家社道路硬化1.22公里；合计5.32公里。规格：路基宽4.5m，砼路面宽3.5m，厚18cm，C25砼，含挡墙、涵管、边沟、过水路面等附属设施，每公里不少于三个错车道。（二）新建引水工程：头道坪社：新建3m³取水池2口，20m³蓄水池8口，50m³蓄水池2口，埋设Φ32PE引水管道6000m；上那片社：新建3m³取水池1口，20m³蓄水池1口，埋设Φ25PE引水管道2800m；下那片社：新建3m³取水池2口，埋设Φ32PE引水管道4000m。</t>
  </si>
  <si>
    <t>ybxfpzc-cjfjy-161</t>
  </si>
  <si>
    <t>（一）新建社道路硬化工程：新建社道路硬化1公里。规格：路基宽4.5m，砼路面宽3.5m，厚18cm，C25砼，含挡墙、涵管、边沟、过水路面等附属设施，每公里不少于三个错车道。
（二）新建引水工程：放羊坪社：新建150m³蓄水池1口；道角社：新建M75浆砌毛石防洪挡墙（长12m，均宽0.75m，高2.5m）22.5m³。</t>
  </si>
  <si>
    <t>ybxfpzc-cjfjy-162</t>
  </si>
  <si>
    <t>（一）新建社道路硬化工程：新建箐温路双桥鱼庄至老永温路社道路硬化4.1公里。规格：路基宽4.5m，砼路面宽3.5m，厚18cm，C25砼，含挡墙、涵管、边沟、过水路面等附属设施，每公里不少于三个错车道。（二）新建引水工程：新建360m³蓄水池，埋设Φ25PE引水管8400m，Φ32PE引水管道6500m；从龙洞湾取水，新建取水池4 m³，埋设Φ50PE引水主管12900m。（三）新建桥涵工程：新建桥涵2座</t>
  </si>
  <si>
    <t>ybxfpzc-cjfjy-163</t>
  </si>
  <si>
    <t>石龙村、作坊村</t>
  </si>
  <si>
    <t>（一）新建小水窖工程：石龙村新建30m³蓄水池35口；岔河社新建5m³取水池1口。（二）管道架设工程：石龙村架设Φ25PE管37176m。（三）新建社道路硬化工程：作坊村新建社道路硬化0.65公里，规格：路基宽4m，砼路面宽3m，厚18cm，C25砼，含挡墙、涵管、边沟、过水路面等附属设施，每公里不少于三个错车道。</t>
  </si>
  <si>
    <t>ybxfpzc-cjfjy-164</t>
  </si>
  <si>
    <t>社道路毛路扩建工程：青民路岔口至梨子坪毛路路面扩建6公里，其中：1.青民路岔口至葫芦口毛路路面扩建2公里；规格：有效路面宽4.5米，含挡墙、涵管、边沟、过水路面等附属设施，每公里不少于三个错车道。2.葫芦口至梨子坪毛路路面扩建4公里，规格：有效路面宽4米，含挡墙、涵管、边沟、过水路面等附属设施，每公里不少于三个错车道。</t>
  </si>
  <si>
    <t>ybxfpzc-cjfjy-165</t>
  </si>
  <si>
    <t>（一）新建社道路硬化工程：新建大坪子街道至园艺场社垭口社道路硬化1.3公里，新建幼儿园门口至河边社垭口社道路硬化1公里，合计2.3公里。规格：路基宽4m，砼路面宽3m，厚18cm，C25砼，含挡墙、涵管、边沟、过水路面等附属设施，每公里不少于三个错车道。（二）新建引水工程：三家村组：新建3m³取水池4口，20m³蓄水池3口，50m³蓄水池1口，埋设Φ32PE引水管道8100m，Φ25PE引水管道6600m；老祖组：新建3m³取水池2口，20m³蓄水池2口，50m³蓄水池1口，埋设Φ32PE引水管道10000m，Φ25PE引水管道3800m。（三）新建涵洞工程：河边组新建涵洞一座。</t>
  </si>
  <si>
    <t>ybxfpzc-cjfjy-166</t>
  </si>
  <si>
    <t>（一）新建社道路硬化工程：陵水洞组新建横板坪至毛尔古家社道路硬化1.8公里。规格：路基宽4m，砼路面宽3m，厚18cm，C25砼，含挡墙、涵管、边沟、过水路面等附属设施，每公里不少于三个错车道。（二）新建引水工程：角莫组、宝石组、四吾组新建3m³取水池1口，150m³蓄水池1口，50m³蓄水池3口，埋设Φ50PE引水管道18000m,Φ32PE引水管道6000m。增加埋设4.0Mpa无缝钢管（3.5mm）5000m；宝石垭口开挖长200m,宽1m，深2m的管道槽。</t>
  </si>
  <si>
    <t>ybxfpzc-cjfjy-167</t>
  </si>
  <si>
    <t>新建产业路硬化工程：新建产业路硬化0.355公里，规格：路基宽4.5m，砼路面宽3.5m，厚18cm，C25砼，含挡墙、涵管、边沟、过水路面等附属设施。</t>
  </si>
  <si>
    <t>ybxfpzc-cjfjy-168</t>
  </si>
  <si>
    <t>新建引水工程：新建生产和基地40×40三面光堰渠400m，30×30三面光堰渠,4950.6m；新建老水洞黄竹林蓄水池120m³，架设Φ50PE管1800m；基地滴水灌溉水系配套30亩。</t>
  </si>
  <si>
    <t>ybxfpzc-cjfjy-169</t>
  </si>
  <si>
    <t>新建引水工程：新建100m³蓄水池1口，50m³蓄水池1口，2m³沉沙池1口；架设引水管道6400m（其中：Φ90PE管2000m、Φ75PE管400m、Φ63PE管1000m、Φ50PE管2000m、Φ32PE管5616m）。</t>
  </si>
  <si>
    <t>ybxfpzc-cjfjy-170</t>
  </si>
  <si>
    <t>（一）新建社道路硬化工程：新建箐民路岔口至栗子树丁树群家社道路硬化1公里；箐民路岔口至吴世方家社道路硬化0.1公里；共计1.1公里。规格：路基宽4.5m，砼路面宽3.5m，厚18cm，C25砼，含挡墙、涵管、边沟、过水路面等附属设施，每公里不少于三个错车道。（二）新建产业路毛路工程：新建产业路毛路0.6公里，规格：路基宽4.5m，有效路面宽3.5m，含边沟等附属设施。（三）新建引水工程：1.转龙沟组人饮项目：架设Φ32PE管人饮管道8000m；新建蓄水池20m³5口。2.傈僳湾组人畜饮水项目：新建100m³蓄水池1口；架设Φ32PE管引水管道4000米，Φ25PE管引水管道2000米。   3.傈僳湾组茶山养猪场人畜饮水项目：新建40m³蓄水池1口；架设Φ32PE管引水管道4600米。4.民胜村村部新建人饮蓄水池20m³1口。（四）傈僳湾组产业扶持项目：新建铁丝网（含每2米1根的钢管柱子170根，每根2.3米，共391米）；遮阳网2600平方米；1000米灌溉水管；围栏上增设简易防盗铁丝340米等。（五）新建防洪沟工程：新建傈僳湾组大院子公路70×70防洪沟350m。</t>
  </si>
  <si>
    <t>ybxfpzc-cjfjy-171</t>
  </si>
  <si>
    <t>新建堰渠工程：新建机房村四组30ｘ30三面光堰渠136m；新建机房村五组30ｘ30三面光堰渠1312m；机房六组30ｘ30三面光堰渠1670m；合计3118米。</t>
  </si>
  <si>
    <t>ybxfpzc-cjfjy-172</t>
  </si>
  <si>
    <t>（一）新建社道路硬化工程：新建联合村金河社社道路硬化0.606公里。规格：路基宽4.5m，砼路面宽3.5m，厚18cm，C25砼，含挡墙、涵管、边沟、过水路面等附属设施，每公里不少于三个错车道。（二）新建引水工程：新建3m³取水池2口，150m³蓄水池1口，埋设Φ50PE引水管道13000m,Φ25PE引水管道7500m。</t>
  </si>
  <si>
    <t>ybxfpzc-cjfjy-173</t>
  </si>
  <si>
    <t>街道村</t>
  </si>
  <si>
    <t>新建社道路硬化工程：新建六厂沟组社道路硬化1.5公里。规格：路基宽4m，砼路面宽3m，厚18cm，C25砼，含挡墙、涵管、边沟、过水路面等附属设施，每公里不少于三个错车道。</t>
  </si>
  <si>
    <t>ybxfpzc-cjfjy-174</t>
  </si>
  <si>
    <t>新建桥函工程：新建桥函一座。规格：按交通局设计图纸实施。项目单价：预计 5万元/座，决算按实际工程量进行结算。</t>
  </si>
  <si>
    <t>ybxfpzc-cjfjy-175</t>
  </si>
  <si>
    <t>新建引水工程：新建3m³取水池1口，50m³蓄水池1口，埋设Φ32PE引水管道6000m。</t>
  </si>
  <si>
    <t>ybxfpzc-cjfjy-176</t>
  </si>
  <si>
    <t>（一）新建社道路硬化工程：新建丫雀树组村道至杨木林家社道路硬化0.5公里。规格：路基宽4.5m，砼路面宽3.5m，厚18cm，C25砼，含挡墙、涵管、边沟、过水路面等附属设施，每公里不少于三个错车道。
（二）新建引水工程：龙家坪组新建3m³取水池1口，30m³蓄水池2口，埋设Φ32PE引水管道3000m。
（三）新建挡墙工程：新建M75浆砌毛石挡墙153.85m³。</t>
  </si>
  <si>
    <t>ybxfpzc-cjfjy-177</t>
  </si>
  <si>
    <t>新建引水工程：小槽村生产用水管网建设项目：新建蓄水池125m³1口，100m³1口；埋设Φ40PE引水管2018m。</t>
  </si>
  <si>
    <t>ybxfpzc-cjfjy-178</t>
  </si>
  <si>
    <t>（一）新建社道路硬化工程：新建干坪子村道陶宗群家至烟站社道路硬化3.5公里；新建白石岩李正银家至杨树荣家湾湾社道路硬化1.2公里；新建干坪子村堡堡至村民活动中心社道路硬化0.3公里；新建白石岩组社道路硬化0.3公里；共5.3公里。规格：路基宽4m，砼路面宽3m，厚18cm，C25砼，含挡墙、涵管、边沟、过水路面等附属设施，每公里不少于三个错车道。（二）村民活动中心门前整治工程：村民活动中心门前新建挡墙、新建花坛和绿化。（三）新建引水工程：干坪子村白石岩社张承祥家屋后新建100m³蓄水池1口，埋设Φ25PE引水管道2500m。</t>
  </si>
  <si>
    <t>ybxfpzc-cjfjy-179</t>
  </si>
  <si>
    <t>（一）新建社道路硬化工程：1.新建长草坪村道至坪滩社社道路硬化5.1公里：（1）长草坪村道至平滩村子3.0公里，规格：路基宽4.5m，砼路面宽3.5m，厚18cm，C25砼含挡墙、涵管、边沟、过水路面等附属设施，每公里不少于三个错车道；（2）平滩村子以上2.1公里，规格：路基宽4m，砼路面宽3m，厚18cm，C25砼，含挡墙、涵管、边沟、过水路面等附属设施，每公里不少于三个错车道。2.新建蚂蝗箐社道路硬化0.3公里，坪滩社社道路硬化0.3公里，合计0.6公里，规格：路基宽4m，砼路面宽3m，厚18cm，C25砼，含挡墙、涵管、边沟、过水路面等附属设施，每公里不少于三个错车道。（二）新建引水工程：1.坪滩社：野鸡窝新建20m³蓄水池1口，埋设Φ50PE引水管道320m；毛家屋基新建10m³蓄水池2口，埋设Φ20PE引水管道2500m。2.沙坝社：水井湾新建20m³蓄水池1口，架设DN90镀锌管400m,埋设Φ50PE引水管道300m。3.蚂蝗箐社:曾家沟新建10m³蓄水池1口，埋设Φ32PE引水管道400m，Φ20PE引水管道1000m。（三）新建防洪挡墙工程：1.付家地新建M75浆砌毛石防洪挡墙（长47m，均宽1.25m，高5m）295m³。2.曾家沟新建M75浆砌毛石防洪挡墙（长38m，均宽1.15m，高4m）175m³。3.沙坝新建M75浆砌毛石防洪挡墙（长195m，均宽1.25m，高5m）1219m³。4.坪滩村子新建M75浆砌毛石防洪挡墙（长150m，均宽1.2m，高4m）720m³。5.蚂蝗箐社长草坪村道岔口新建M75浆砌毛石防洪挡墙（长50m，均宽1m，高3m）150m³。6.蚂蝗箐村部上行100米处新建毛石M75浆砌防洪挡墙（长60m，均宽1m，高3m）180m³。共计新建毛石M75浆砌防洪挡墙2739m³。</t>
  </si>
  <si>
    <t>ybxfpzc-cjfjy-180</t>
  </si>
  <si>
    <t>（一）新建社道路硬化工程：新建盐择路干河垭口至谭坪社李国华家社道路硬化2.16公里；新建盐择路大火山路口至三谜路马史发家社道路硬化4.1公里；共6.26公里。规格：路基宽4m，砼路面宽3m，厚18cm，C25砼，含挡墙、涵管、边沟、过水路面等附属设施，每公里不少于三个错车道。
（二）新建引水工程：谭坪社白沙坡新建10m³蓄水池1口，埋设Φ20PE引水管道4000m。</t>
  </si>
  <si>
    <t>ybxfpzc-cjfjy-181</t>
  </si>
  <si>
    <t>禾麻湾社道路滑坡治理工程：100米长的坚石路扩建，宽3米路面；新建挡墙1处；新建平板函1座，长4米，宽3米。</t>
  </si>
  <si>
    <t>ybxfpzc-cjfjy-182</t>
  </si>
  <si>
    <t>（一）新建社道路硬化工程：1.新建观音岩沟沟至鹿坪坪子秦吉祥家社道路硬化2.4公里；规格：路基宽4.5m，砼路面宽3.5m，厚18cm，C25砼含挡墙、涵管、边沟、过水路面等附属设施，每公里不少于三个错车道；2.新建蔡家河坝至秦吉祥家社道路硬化1公里；新建盐择路沙坝桥至鸡公嘴集中点社道路硬化2.4公里；共3.4公里。规格：路基宽4m，砼路面宽3m，厚18cm，C25砼，含挡墙、涵管、边沟、过水路面等附属设施，每公里不少于三个错车道。（二）新建引水工程：菜籽湾新建3m³取水池1口，中槽村牛滚凼新建100m³蓄水池1口，埋设Φ25PE引水管道3700m，Φ20PE引水管道5000m。（三）新建桥涵工程：新建桥涵1座。规格：按交通局设计图纸实施。</t>
  </si>
  <si>
    <t>ybxfpzc-cjfjy-183</t>
  </si>
  <si>
    <t>ybxfpzc-cjfjy-184</t>
  </si>
  <si>
    <t>ybxfpzc-cjfjy-185</t>
  </si>
  <si>
    <t>ybxfpzc-cjfjy-186</t>
  </si>
  <si>
    <t>管护集体和个人重点公益林面积25404亩</t>
  </si>
  <si>
    <t>ybxfpzc-cjfjy-187</t>
  </si>
  <si>
    <t>管护集体和个人重点公益林面积28373亩</t>
  </si>
  <si>
    <t>ybxfpzc-cjfjy-188</t>
  </si>
  <si>
    <t>ybxfpzc-cjfjy-189</t>
  </si>
  <si>
    <t>ybxfpzc-cjfjy-190</t>
  </si>
  <si>
    <t>ybxfpzc-cjfjy-191</t>
  </si>
  <si>
    <t>ybxfpzc-cjfjy-192</t>
  </si>
  <si>
    <t>ybxfpzc-cjfjy-193</t>
  </si>
  <si>
    <t>管护集体和个人重点公益林面积97629亩</t>
  </si>
  <si>
    <t>ybxfpzc-cjfjy-194</t>
  </si>
  <si>
    <t>ybxfpzc-cjfjy-195</t>
  </si>
  <si>
    <t>ybxfpzc-cjfjy-196</t>
  </si>
  <si>
    <t>ybxfpzc-cjfjy-197</t>
  </si>
  <si>
    <t>联户路建设1.141公里</t>
  </si>
  <si>
    <t>ybxfpzc-cjfjy-198</t>
  </si>
  <si>
    <t>联户路建设1.525公里，厕所浴室新建4户</t>
  </si>
  <si>
    <t>ybxfpzc-cjfjy-199</t>
  </si>
  <si>
    <t>苍卜村</t>
  </si>
  <si>
    <t>联户路建设1.581公里</t>
  </si>
  <si>
    <t>ybxfpzc-cjfjy-200</t>
  </si>
  <si>
    <t>联户路建设1.109公里，厕所浴室新建3户</t>
  </si>
  <si>
    <t>ybxfpzc-cjfjy-201</t>
  </si>
  <si>
    <t>联户路建设1.512公里，厕所浴室新建13户</t>
  </si>
  <si>
    <t>ybxfpzc-cjfjy-202</t>
  </si>
  <si>
    <t>联户路建设1.405公里</t>
  </si>
  <si>
    <t>ybxfpzc-cjfjy-203</t>
  </si>
  <si>
    <t>活动场地建设820平米</t>
  </si>
  <si>
    <t>ybxfpzc-cjfjy-204</t>
  </si>
  <si>
    <t>联户路建设2.451公里</t>
  </si>
  <si>
    <t>ybxfpzc-cjfjy-205</t>
  </si>
  <si>
    <t>联户路建设1.74公里</t>
  </si>
  <si>
    <t>ybxfpzc-cjfjy-206</t>
  </si>
  <si>
    <t>联户路建设0.977公里，厕所浴室新建2户</t>
  </si>
  <si>
    <t>ybxfpzc-cjfjy-207</t>
  </si>
  <si>
    <t>联户路建设0.486公里，厕所浴室新建9户</t>
  </si>
  <si>
    <t>ybxfpzc-cjfjy-208</t>
  </si>
  <si>
    <t>联户路建设1.103公里，厕所浴室新建13户</t>
  </si>
  <si>
    <t>ybxfpzc-cjfjy-209</t>
  </si>
  <si>
    <t>联户路建设1.062公里，厕所浴室新建8户</t>
  </si>
  <si>
    <t>ybxfpzc-cjfjy-210</t>
  </si>
  <si>
    <t>聚居点重建</t>
  </si>
  <si>
    <t>ybxfpzc-cjfjy-211</t>
  </si>
  <si>
    <t>联户路建设0.511公里，厕所浴室新建7户</t>
  </si>
  <si>
    <t>ybxfpzc-cjfjy-212</t>
  </si>
  <si>
    <t>联户路建设0.076公里，厕所浴室新建11户</t>
  </si>
  <si>
    <t>ybxfpzc-cjfjy-213</t>
  </si>
  <si>
    <t>联户路建设1.445公里</t>
  </si>
  <si>
    <t>ybxfpzc-cjfjy-214</t>
  </si>
  <si>
    <t>各有关乡镇</t>
  </si>
  <si>
    <t>统一制作农民夜校标识标牌，统一制度上墙完善师资设备，购买投影仪，移动音箱设备等</t>
  </si>
  <si>
    <t>ybxfpzc-cjfjy-215</t>
  </si>
  <si>
    <t>村部建设生活配套用房60㎡</t>
  </si>
  <si>
    <t>四川省扶贫基金会攀枝花分会</t>
  </si>
  <si>
    <t>ybxfpzc-cjfjy-216</t>
  </si>
  <si>
    <t>相关乡镇2018年预退出13个贫困村村部</t>
  </si>
  <si>
    <t>13个贫困村每村配备网络办公设备1套</t>
  </si>
  <si>
    <t>ybxfpzc-cjfjy-217</t>
  </si>
  <si>
    <t>干坪子村白石岩组</t>
  </si>
  <si>
    <t>硬化社道1.921公里，宽3米、厚18公分，排水设施根据实地情况设置、新建公路挡墙415.8m³立方米。</t>
  </si>
  <si>
    <t>ybxfpzc-cjfjy-218</t>
  </si>
  <si>
    <t>硬化社道路 1.678km，建设标准为C25 砼混凝土路面9061.2m³，设计硬化路面宽3m，厚度18cm；边沟为30cm×30cm，总长500m、安装涵管一道，管径为40cm，长6m；错车道共3个</t>
  </si>
  <si>
    <t>ybxfpzc-cjfjy-219</t>
  </si>
  <si>
    <t>村委会至河沟1.8公里道路硬化</t>
  </si>
  <si>
    <t>ybxfpzc-cjfjy-220</t>
  </si>
  <si>
    <t>白沙沟村、大槽村</t>
  </si>
  <si>
    <t>计划硬化白沙沟村社道路8.2公里（白沙沟段 4.7 公里，大槽村哨家垭口段 3.5公里），路面宽 3 米、厚 18cm</t>
  </si>
  <si>
    <t>雅砻江流域水电开发公司81万元、三峡集团捐赠资金156.8万元</t>
  </si>
  <si>
    <t>ybxfpzc-cjfjy-221</t>
  </si>
  <si>
    <t>小龙塘社</t>
  </si>
  <si>
    <t>小龙塘社道至省棚子村社道硬化1.21公里，C25 砼，有效路面宽3.5米， 路面砼厚18厘米</t>
  </si>
  <si>
    <t>ybxfpzc-cjfjy-222</t>
  </si>
  <si>
    <t>实施社道路硬化项目6.16公里，砼路面宽3 米（路面厚18cm、C25 砼，边沟砼C15，每公 里不少于三个错车道）</t>
  </si>
  <si>
    <t>ybxfpzc-cjfjy-223</t>
  </si>
  <si>
    <t>小龙塘社道附属工程1项，含新建挡墙1754m3过水路面2处、涵管安 装、塌方清理2000m3； 锅底凼社道附属挡土 1647.3m3，每立方米补 助285.3元；梁子田、白 沙沟村村道附属工程1项 （村部以上），含新建 挡墙、涵管安装、零星 路面修补、过水路面、 塌方清理等项目。</t>
  </si>
  <si>
    <t>ybxfpzc-cjfjy-224</t>
  </si>
  <si>
    <t>新建村道岔口至保老组社道路硬化2.384公里（C25砼路面，有效路面宽3m，厚18cm，每公里不少于三个错车道，抗折强度不低于3.5MPa）；另含浆砌片石挡墙、涵管、过水路面等附属设施工程</t>
  </si>
  <si>
    <t>ybxfpzc-cjfjy-225</t>
  </si>
  <si>
    <t>硬化后元村部至大水源社社道路4.495公里，规格：C25 砼路面宽 3m，厚 18cm，抗折强度 4.0Mpa，弯道处按规范要求加宽，边沟 C15 砼，每公里不少于3个错车道。</t>
  </si>
  <si>
    <t>三峡集团公益基金</t>
  </si>
  <si>
    <t>ybxfpzc-cjfjy-226</t>
  </si>
  <si>
    <t>小龙塘社道路硬化5.15公里，C25砼，有效路 面宽3.5米，路面砼厚18厘米</t>
  </si>
  <si>
    <t>市级财政专项扶贫资金95万元、三峡集团捐赠资金74.95万元</t>
  </si>
  <si>
    <t>ybxfpzc-cjfjy-227</t>
  </si>
  <si>
    <t>大槽河</t>
  </si>
  <si>
    <t>原计划实施硬化入户路300米，新建16平方米厕所4个，12立方米化粪池4口，50立方米污水处理池1口，Φ200排污管400米，总投资26.5万元，补助市级财政专项扶贫资金10万元。后因整合资金未到位，改项目建设内容调整为硬化入户路342.27米。</t>
  </si>
  <si>
    <t>ybxfpzc-cjfjy-228</t>
  </si>
  <si>
    <t>街道村、胜利村</t>
  </si>
  <si>
    <t>人行桥建设，新建街道村红椿坪人行桥1座，26.997万元，胜利村团结组高桥人行钢桥1座28.003万元。整合民宗资金20万元。</t>
  </si>
  <si>
    <t>第二批中央财政专项扶贫资金、少数民族发展资金、2019年度财政专项扶贫财政存量资金</t>
  </si>
  <si>
    <t>ybxfpzc-cjfjy-229</t>
  </si>
  <si>
    <t>红岩社</t>
  </si>
  <si>
    <t>改扩建箐河乡岩门村红岩社社道1.503公里。</t>
  </si>
  <si>
    <t>ybxfpzc-cjfjy-230</t>
  </si>
  <si>
    <t>新建M7.5浆砌毛石挡墙1600立方米，，清除路面冲积沙石、泥土及边坡塌方1850立方米，疏通堵塞涵洞10道。</t>
  </si>
  <si>
    <t>第二批市级财政专项扶贫资金</t>
  </si>
  <si>
    <t>ybxfpzc-cjfjy-231</t>
  </si>
  <si>
    <t>恢复水毁社道30公里，涉及土方量3000m3 。</t>
  </si>
  <si>
    <t>雅砻江流域水电开发公司</t>
  </si>
  <si>
    <t>ybxfpzc-cjfjy-232</t>
  </si>
  <si>
    <t>新建社道6km，有效路面宽3.5m，在能够做排水沟地方做好排水沟建设</t>
  </si>
  <si>
    <t>ybxfpzc-cjfjy-233</t>
  </si>
  <si>
    <t>四呷左村新建产业路1.5公路,路基宽4.5米，有效路面宽3.5米。</t>
  </si>
  <si>
    <t>第二批省级财政专项扶贫资金</t>
  </si>
  <si>
    <t>ybxfpzc-cjfjy-234</t>
  </si>
  <si>
    <t xml:space="preserve">为贫困户邱万发家修建挡墙90m3 ，土石方转运 150m3 </t>
  </si>
  <si>
    <t>ybxfpzc-cjfjy-235</t>
  </si>
  <si>
    <t>新建农产品交易市场涵桥1座，长10.4m、宽 4m，挡墙474.6m3。</t>
  </si>
  <si>
    <t>ybxfpzc-cjfjy-236</t>
  </si>
  <si>
    <t>新建锅底凼社道路4公里，路基宽4.5米、特殊路段不低于3.5米</t>
  </si>
  <si>
    <t>ybxfpzc-cjfjy-237</t>
  </si>
  <si>
    <t>蚂蟥箐村、干坪子村</t>
  </si>
  <si>
    <t>蚂蝗箐村、干坪子村新修道路（土路）0.65km,维护道路3.65km，清理土石方1500 立方米。</t>
  </si>
  <si>
    <t>ybxfpzc-cjfjy-238</t>
  </si>
  <si>
    <t>硬化道路 2.2 公里，C25 砼，18cm 厚，3.5m 宽,每 300 米一个错车道，含挡墙、涵管等在内。</t>
  </si>
  <si>
    <t>ybxfpzc-cjfjy-239</t>
  </si>
  <si>
    <t>四呷左村新建永温路到村部道路10.7公里中K2+200—K3+057段（857米）硬化项目，C25砼，有效路面3.5米，厚度18厘米。</t>
  </si>
  <si>
    <t>ybxfpzc-cjfjy-240</t>
  </si>
  <si>
    <t>核桃箐村青龙山变压器——观音岩沟0.9公里道路硬化，C25砼，有效路面3米、厚18厘米。</t>
  </si>
  <si>
    <t>ybxfpzc-cjfjy-241</t>
  </si>
  <si>
    <t>新建10m³蓄水池7口、新建50m³蓄水池1口、Φ25PE管5600m。增：新建50m³蓄水池3口、Φ32PE管12000m，Φ25PE管13500m.</t>
  </si>
  <si>
    <t>2017年市级财政水利建设专项资金</t>
  </si>
  <si>
    <t>ybxfpzc-cjfjy-242</t>
  </si>
  <si>
    <t>8个村民小组集中点改厕项目8*1.5万元=12万元，村委会改厕项目1个2万元，总投资14万元</t>
  </si>
  <si>
    <t>ybxfpzc-cjfjy-243</t>
  </si>
  <si>
    <t>新建2m³取水池2口，100m³蓄水池2口，埋设Φ50PE管483m，Φ32PE管4500m，Φ20PE管2000；</t>
  </si>
  <si>
    <t>ybxfpzc-cjfjy-244</t>
  </si>
  <si>
    <t>新建2m³取水池4口、50m³蓄水池4口、埋设Φ32PE管4000m，Φ20PE管8000m；</t>
  </si>
  <si>
    <t>ybxfpzc-cjfjy-245</t>
  </si>
  <si>
    <t>新建挡墙135.12m³，C20砼路面138.55m³，C15排水沟（30cm*30cm）185m，过水涵管（30cm）6处18根，路面排水沟（25cm*25cm）75m，Φ50PE管出水桩13处</t>
  </si>
  <si>
    <t>ybxfpzc-cjfjy-246</t>
  </si>
  <si>
    <t>田家屋基取水口2m³取水池1口；100m³人饮蓄水池1口，输水管道（φ40PE管8000m。</t>
  </si>
  <si>
    <t>2017年省级财政水利发展资金节水型社会建设</t>
  </si>
  <si>
    <t>ybxfpzc-cjfjy-247</t>
  </si>
  <si>
    <t xml:space="preserve">2m³取水池2口，50m³圆形人饮蓄水池2口，φ32PE饮水管道4500m。
</t>
  </si>
  <si>
    <t>ybxfpzc-cjfjy-248</t>
  </si>
  <si>
    <t>新建50m³蓄水池1口，10立方米蓄水池3口，5m³蓄水池1口，2m³取水池1口。架设Φ63PE引水管道3700m，Φ32PE管7100m，Φ20PE入户管7000m。增：水表45只</t>
  </si>
  <si>
    <t>2017年中央预算内投资农村饮水巩固提升资金</t>
  </si>
  <si>
    <t>ybxfpzc-cjfjy-249</t>
  </si>
  <si>
    <t>新建2m³水池2口、20m³水池2口、10m³水池1口、Φ32PE管4700m，Φ25PE管1500m</t>
  </si>
  <si>
    <t>2018年中央预算内投资农村饮水安全巩固提升资金</t>
  </si>
  <si>
    <t>ybxfpzc-cjfjy-250</t>
  </si>
  <si>
    <t>新建1m³取水池7口，新建5m³蓄水池6口，架设Φ32PE引水管道12870m，Φ20PE入户管道600m、φ25PE管10700m</t>
  </si>
  <si>
    <t>（2017年中央投资21万元，2018年中央投资2.22万元，2018年省级水利建设专项资金2.92万元）</t>
  </si>
  <si>
    <t>ybxfpzc-cjfjy-251</t>
  </si>
  <si>
    <t>新建2m³取水池7口，5m³蓄水池9口,10立方米蓄水池10口，20m³蓄水池2口，30m³蓄水池2口、架设Φ40PE引水管道4450m，Φ32PE管12950m，Φ20PE入户管7500m。</t>
  </si>
  <si>
    <t>（2017年省级水利专项资金24万元、2018年省级专项资金23.83万元）</t>
  </si>
  <si>
    <t>ybxfpzc-cjfjy-252</t>
  </si>
  <si>
    <t>新建100m³水池5口、30m³水池5口、50m³水池1口、20m³水池3口、2m³水池4口，Φ25PE管5800m、Φ32PE管10300m、Φ50PE管1100m、Φ20PE管2900m.</t>
  </si>
  <si>
    <t>2018年中央预算内投资</t>
  </si>
  <si>
    <t>ybxfpzc-cjfjy-253</t>
  </si>
  <si>
    <t>新建2m³水池34口、5m³水池34口、10m³水池10口，50m³水池7口、30m³水池9口、40m³水池2口，Φ32PE管19300m、Φ25PE管61400m、Φ50PE管1700m、Φ40PE管2000m</t>
  </si>
  <si>
    <t>ybxfpzc-cjfjy-254</t>
  </si>
  <si>
    <t>新建2m³水池7口、20m³水池4口、10m³水池1口、30m³水池2口、50m³水池1口、5m³水池1口、Φ32PE管25700m、Φ25PE管10000m</t>
  </si>
  <si>
    <t>（2017年中央预算内投资30万元，2018年中央预算内投资11.65万元）</t>
  </si>
  <si>
    <t>ybxfpzc-cjfjy-255</t>
  </si>
  <si>
    <t>新建2m³水池12口、50m³水池1口、30m³水池2口、10m³水池10口，Φ50PE管2500m，Φ32PE管9300m、Φ25PE管13800m</t>
  </si>
  <si>
    <t>2018年中央预算投资</t>
  </si>
  <si>
    <t>ybxfpzc-cjfjy-256</t>
  </si>
  <si>
    <t>1.新建100m³蓄水池2口，30m³蓄水池1口，抽水泵房及抽水设备设施，DN25（3.25mm）镀锌钢管860m，埋设Φ40PE管1000m，Φ25PE管3800m；
2.新建20m³蓄水池3口、10m³蓄水池1口、30m³蓄水池2个，Φ32PE管5000m，Φ25PE管19000m；</t>
  </si>
  <si>
    <t>（2017年省级水利专项资金24万元、2018年中央预算内20.91万元）</t>
  </si>
  <si>
    <t>ybxfpzc-cjfjy-257</t>
  </si>
  <si>
    <t>新建100m³蓄水池1口，埋设Φ25PE管4000m.</t>
  </si>
  <si>
    <t>2017年中央预算内投资</t>
  </si>
  <si>
    <t>ybxfpzc-cjfjy-258</t>
  </si>
  <si>
    <t>埋设Φ25PE管10000m</t>
  </si>
  <si>
    <t>ybxfpzc-cjfjy-259</t>
  </si>
  <si>
    <t>Φ63PE管4800m</t>
  </si>
  <si>
    <t>ybxfpzc-cjfjy-260</t>
  </si>
  <si>
    <t>和爱村</t>
  </si>
  <si>
    <t>新建100m³蓄水池1口，PE管3700m</t>
  </si>
  <si>
    <t>ybxfpzc-cjfjy-261</t>
  </si>
  <si>
    <t>新建100m³蓄水池7口，Φ32PE管6600m，Φ20PE管3500m，Φ25PE管4800m</t>
  </si>
  <si>
    <t>ybxfpzc-cjfjy-262</t>
  </si>
  <si>
    <t>建设高效节水灌溉面积1430亩</t>
  </si>
  <si>
    <t>2018年中央财政水利发展资金</t>
  </si>
  <si>
    <t>ybxfpzc-cjfjy-263</t>
  </si>
  <si>
    <t>建设高效节水灌溉面积850亩</t>
  </si>
  <si>
    <t>ybxfpzc-cjfjy-264</t>
  </si>
  <si>
    <t>建设高效节水灌溉面积980亩和一座提灌站</t>
  </si>
  <si>
    <t>ybxfpzc-cjfjy-265</t>
  </si>
  <si>
    <t>ybxfpzc-cjfjy-266</t>
  </si>
  <si>
    <t>建设高效节水灌溉面积750亩和一座山坪塘</t>
  </si>
  <si>
    <t>ybxfpzc-cjfjy-267</t>
  </si>
  <si>
    <t>建设高效节水灌溉面积1350亩</t>
  </si>
  <si>
    <t>ybxfpzc-cjfjy-268</t>
  </si>
  <si>
    <t>建设高效节水灌溉面积2870亩</t>
  </si>
  <si>
    <t>ybxfpzc-cjfjy-269</t>
  </si>
  <si>
    <t>4.766km路面大修厚0.18m、抗折4.0MpPa</t>
  </si>
  <si>
    <t>ybxfpzc-cjfjy-270</t>
  </si>
  <si>
    <t>14.45km水泥路面0.18m、抗折4.0MPa、挡墙涵洞、桥梁</t>
  </si>
  <si>
    <t>交通扶贫资金、铁投公司资金300万元</t>
  </si>
  <si>
    <t>ybxfpzc-cjfjy-271</t>
  </si>
  <si>
    <t>村道、社到维护，开挖1690立方土石方</t>
  </si>
  <si>
    <t>ybxfpzc-cjfjy-272</t>
  </si>
  <si>
    <t>乡政府会议室装修，办公设备，开展科技培训6期，培训300人次</t>
  </si>
  <si>
    <t>ybxfpzc-cjfjy-273</t>
  </si>
  <si>
    <t>(一)新建水泥砼路面工程：新建力马河桥至小槽村部道路水泥砼路面4.97km；规格：路基宽度4.5m，砼路面宽度3.5m ，厚18cm水泥砼路面，抗折强度4.0Mpa；含涵管、边沟、过水路面等附属设施，每公里不少于三个错车道，错车道全部硬化，且间距不大于300m。
 (二) 新建7.5#浆砌毛石挡土墙工程： 新建7.5#浆砌毛石挡土墙3038m³；单价：新建社道路硬化35万元/公里、新建挡土墙280元/ m³。
盐边发改赈〔2018〕68号同意（三）新增工程：1.新增道路零星修复及错车道折合长712.42m，砼路面宽3.5m，厚0.18m，增加投资24.94万元；2.新增7.5#浆砌毛石挡土墙184.69m³；增加投资5.17万元。共增加投资30.11万元。</t>
  </si>
  <si>
    <t>ybxfpzc-cjfjy-274</t>
  </si>
  <si>
    <t>新建麻柳湾组贺顺强家至贺小强家社道路硬化1.135公里；新建环湖路方田弯桥至丰万富家屋基社道路硬化0.786公里，共计1.921公里。规格：路基宽4m，砼路面宽3m，厚18cm，C25砼，含挡墙、涵管、边沟、过水路面等附属设施，每公里不少于三个错车道。单价：30万元/公里。</t>
  </si>
  <si>
    <t>ybxfpzc-cjfjy-275</t>
  </si>
  <si>
    <t>新建社道硬化0.26公里，规格：路基宽4米，砼路面宽3m，厚18cm，c25砼，含背沟、挡墙、涵洞，过水路面等附属设施，且每公里不少于三个错车道。单价29万元/公里。</t>
  </si>
  <si>
    <t>ybxfpzc-cjfjy-276</t>
  </si>
  <si>
    <t>新建杨矮子组学校至杨家屋基1.5公里社道硬化，规格：路基宽4m，砼路面宽3米，厚18cm，C25砼，含挡墙、涵管、边沟、过水路面等附属设施，每公里不少于三个错车道。</t>
  </si>
  <si>
    <t>ybxfpzc-cjfjy-277</t>
  </si>
  <si>
    <t>姜疙瘩组</t>
  </si>
  <si>
    <t>维修姜疙瘩组铁索桥一座，桥长30米、宽2米、护栏高0.8米。需防滑钢板14块，钢丝网70米，黄油4桶，人工50个工日（详见马鹿村姜疙瘩社铁索桥维修项目工程概算表）。
单价：防滑钢板1400元/块；钢丝网120元/米；黄油500元/桶；运费2000元；人工费150元/工日；保险费500元。</t>
  </si>
  <si>
    <t>ybxfpzc-cjfjy-278</t>
  </si>
  <si>
    <t>新建挡墙工程：向家湾河坝新建挡墙6段,总长120m，工程量269m³。单价：280元/ m³。</t>
  </si>
  <si>
    <t>ybxfpzc-cjfjy-279</t>
  </si>
  <si>
    <t>新建蓄水池100 m³一口，沉沙池10 m³一口；埋设32镀锌管600米（100根）；埋设32PE管4500米；埋设40PE管500米；采购柴油抽水泵一台。32镀锌管90元/根、32PE管6.49元/米、40PE管10.53元/米（以上水管单价含管件、闸阀及安装费）、蓄水池350元/ m³、柴油抽水泵补助3000元，实际价格见发票。</t>
  </si>
  <si>
    <t>ybxfpzc-cjfjy-280</t>
  </si>
  <si>
    <t>新建挡墙1230m³。规格：M75浆砌片石挡墙。工程单价：270元/ m³。</t>
  </si>
  <si>
    <t>ybxfpzc-cjfjy-281</t>
  </si>
  <si>
    <t>小乔地组</t>
  </si>
  <si>
    <t>新建朱泥巴家门口潘家房子社道硬化5公里;规格：路基宽4m，砼路面宽3m，厚18cm，C25砼，含挡墙、涵管、边沟、过水路面等附属设施，每公里不少于三个错车道。单价：33.5万元/公里。</t>
  </si>
  <si>
    <t>ybxfpzc-cjfjy-282</t>
  </si>
  <si>
    <t>1.SBS改性沥青卷材厚4mm屋面防水层敷设，包括清除旧屋面防水层等工作内容120㎡，单价50元/㎡，合计6000元。2.内墙粉刷白色乳胶漆底漆一遍面漆两遍（包括铲除原墙乳胶漆面层，满刮腻子找平磨光等工作内容）55.44㎡，单价30元/㎡，合计1663.2元。3.新建M7.5水泥砂浆毛石挡土墙（包括基础挖土石等工作内容）18 m³，单价300元/m³，合计5400元。4.维修厕所（房屋底面外墙包边线长*宽面积计算）18.5㎡，单价200元/㎡，合计3630元。5.村部维修：SBS改性沥青卷材厚4mm屋面防水层敷设（包括清除旧屋面防水层等工作内容）140㎡，单价50元/㎡，合计7000元。6.安装钢制防盗门（材质符合国家标准丁级，包括拆除原旧门等工作内容）11樘，单价1000元/樘，合计11000元。7.C25混凝土活动场地硬化（包括土石方平整边沟排水等工作内容）46.5 m³，单价623元/m³，合计28954.4元。8.内墙粉刷乳胶漆（包括铲除原墙乳胶漆面层，满刮腻子找平磨光等工作内容）555.08平方米，单价30元/㎡，合计16652.4元。9.外墙真石漆（包括原旧墙面清理，保证真石漆粘结平整牢固）247㎡，单价100/㎡，合计24700元。10.供电线路改造（包括拆除旧电线，旧电器灯具更换电器具安全可靠）1项，单价5000元/项，合计5000元。</t>
  </si>
  <si>
    <t>ybxfpzc-cjfjy-283</t>
  </si>
  <si>
    <t>新建格萨拉景区至村道道路硬化10.9公里；规格：路基宽4.5m，砼路面宽3.5m，厚18cm，C25砼，含挡墙、涵管、边沟、过水路面等附属设施，每公里不少于三个错车道。单价：35万元/公里。盐边发改赈〔2018〕67号同意调整单价为38万元/公里，增加投资32.7万元。</t>
  </si>
  <si>
    <t>ybxfpzc-cjfjy-284</t>
  </si>
  <si>
    <t>新建三户沟社道路硬化1.1公里(加日地至贫困户杨五呷家)；规格：路基宽4m，砼路面宽3m，厚18cm，C25砼，含挡墙、涵管、边沟、过水路面等附属设施，每公里不少于三个错车道。单价：新建砼路面3m社道路硬化30万元/公里。</t>
  </si>
  <si>
    <t>ybxfpzc-cjfjy-285</t>
  </si>
  <si>
    <t>新建上村组至日子阿莫组社道路硬化5.623公里;新建村道至上下茅坡组2条社道路硬化1.356公里;新建村道至下岔河组社道路硬化4.245公里，共计11.224公里。规格：路基宽4m，砼路面宽3m，厚18cm，C25砼，含挡墙、涵管、边沟、过水路面等附属设施，每公里不少于三个错车道。单价：30万元/公里。  盐边发改赈〔2018〕72号同意调整单价为33万元/公里，增加投资33.67万元。</t>
  </si>
  <si>
    <t>ybxfpzc-cjfjy-286</t>
  </si>
  <si>
    <t>新建老哇平至羊槽子聚居点社道路硬化5公里。规格：路基宽4.5m，砼路面宽3．5m，厚18cm，C25砼，含挡墙、涵管、边沟、过水路面等附属设施，每公里不少于三个错车道。单价：38万元／公里。</t>
  </si>
  <si>
    <t>ybxfpzc-cjfjy-287</t>
  </si>
  <si>
    <t>1.新建社道路硬化11公里，其中：砼路面3m宽5公里，砼路面3.5米宽6公里，厚18cm，C25砼，含挡墙、涵管、边沟、过水路面等附属设施，每公里不少于三个错车道。单价：3.5米宽33万元/公里、3米宽29万元/公里；2.新增新建M7.5浆砌片石挡墙1128.52m³，单价280元/m³；3.新增新建2m×3m盖板涵一座，单价3.03万元。</t>
  </si>
  <si>
    <t>ybxfpzc-cjfjy-288</t>
  </si>
  <si>
    <t>毛坡组、、下岔河组、日子阿莫组</t>
  </si>
  <si>
    <t>新建毛坡组产业路毛路2.3公里，新建下岔河组产业路毛路3公里，新建日子阿莫组产业路毛路1公里，合计6.3规格：路基宽4.5m，有效路面宽3.5m，含挡墙、涵管、边沟等附属设施。单价： 5万元/公里。</t>
  </si>
  <si>
    <t>ybxfpzc-cjfjy-289</t>
  </si>
  <si>
    <t>大槽组、团山组</t>
  </si>
  <si>
    <t>新建大槽社社道改道毛路3.4公里，新建团山社产业路毛路3公里，合计6.4公里。规格：路基宽4.5m，有效路面宽3.5m，含挡墙、涵管、边沟等附属设施。
单价： 5万元/公里。</t>
  </si>
  <si>
    <t>ybxfpzc-cjfjy-290</t>
  </si>
  <si>
    <t>大水源</t>
  </si>
  <si>
    <t>新建大水源入社路毛路3公里.规格：路基宽4.5m，有效路面宽3.5m，含挡墙、涵管、边沟等附属设施。单价：5万元/公里。</t>
  </si>
  <si>
    <t>ybxfpzc-cjfjy-291</t>
  </si>
  <si>
    <t>新建社道路毛路1.8公里，路基宽4.5m，有效路面宽3.5m，含挡墙、涵管、边沟等附属设施。</t>
  </si>
  <si>
    <t>ybxfpzc-cjfjy-292</t>
  </si>
  <si>
    <t>新建机耕道路面总长度4公里。共计两段，其中新村地至大山地段长1623m、小岩ロ至大山垭口段长2377m。路面有效宽度为3．50m，路面内侧设计净空尺寸30×50cm土排水沟。</t>
  </si>
  <si>
    <t>ybxfpzc-cjfjy-293</t>
  </si>
  <si>
    <t>新建机耕道5.8公里（改建830m）；其中新农村至垭口段长750m，王长云家至河边段长1100m，大队部至沙你嘎家段长650m，岩脚社至岩坪子沙尔嘎家段长2470m，园艺场垭ロ至王长云家段改建机耕道长830m。路面有效宽度为3.5m，路面内侧设计净空尺寸30×50cm土排水沟。</t>
  </si>
  <si>
    <t>ybxfpzc-cjfjy-294</t>
  </si>
  <si>
    <t>新建村部砖砌围墙40m³，（长100米，高2m，厚24cm，每隔3米设置砖柱。） 。单价：500元/ m³。</t>
  </si>
  <si>
    <t>ybxfpzc-cjfjy-295</t>
  </si>
  <si>
    <t>新建村部砖砌围墙67.6m³（120米，高2m，厚24cm，每隔3米设置砖柱。），新建M75浆砌毛石挡墙65 m³。单价：砖砌围墙500元/ m³，新建M75浆砌毛石挡墙280元/ m³。</t>
  </si>
  <si>
    <t>ybxfpzc-cjfjy-296</t>
  </si>
  <si>
    <t>新建长草坪村道硬化蚂蝗箐村部至鲁家坪子段3.686km。规格：路基宽 4.5m，砼路面宽 3.5m，厚 18cm，路面混凝土抗折强度4.0 MPa，含挡墙、涵管、边沟、过水路面等附属设施，每公里不少于三个错车道。工程单价：35万元/公里。</t>
  </si>
  <si>
    <t>ybxfpzc-cjfjy-297</t>
  </si>
  <si>
    <t>新建核桃箐村道至李洪康家社道路硬化0.2km；新建村道至杨明周家社道路硬化0.5km；新建茶山社道路硬化1km；新建村部丫口至仓房社道路硬化2.7km；新建朱家丫口至李兴国家社道路硬化0.7km；新建村部至李家堡社道路硬化0.3km；共计5.4公里。规格：路基宽4m，砼路面宽3m，厚18cm，C25砼，含挡墙、涵管、边沟、过水路面等附属设施，每公里不少于三个错车道。单价：30万元/公里。</t>
  </si>
  <si>
    <t>ybxfpzc-cjfjy-298</t>
  </si>
  <si>
    <t>(一)新建社道路硬化工程：1.新建小槽组社道硬化8公里；规格：路基宽4.5m，砼路面宽3.5m，厚18cm，C25砼，含挡墙、涵管、边沟、过水路面等附属设施，每公里不少于三个错车道。单价： 38万元/公里。2.新建禾麻湾组社道路硬化4.8公里; 规格：路基宽4m，砼路面宽3m，厚18cm，C25砼，含挡墙、涵管、边沟、过水路面等附属设施，每公里不少于三个错车道。单价： 33万元/公里。（二）维修社道工程：1.新建平板涵一座（具体工程量详见设计施工图及概算）。投资：22万元。2.新建挡墙457.79m³，规格：M7.5浆砌毛石挡墙，单价：280元/ m³。3.扩路、清理土石方上田坝至小槽垭口1060.63 m³，单价：30元/ m³。</t>
  </si>
  <si>
    <t>ybxfpzc-cjfjy-299</t>
  </si>
  <si>
    <t>友谊组、白石岩组、小干坪子组</t>
  </si>
  <si>
    <t>（一）新建产业路硬化工程：新建友谊组盐择路至黄锅1.6公里产业路硬化。规格：路基宽4m，砼路面宽3m，厚18cm，C25砼，含挡墙、涵管、边沟、过水路面等附属设施，每公里不少于三个错车道。（二）新建挡墙工程：1.白石岩组新建挡墙：（1）新建白石岩组李正云家旁边挡墙86.25m³；（2）新建白石岩组李正云家下竹林湾两座挡墙27.5m³；（3）新建白石岩组杨石荣家岔路挡墙64.4m³；（4）新建白石岩组杨石荣家岔路上行岔路挡墙63.04m³；（5）新建白石岩组何家祥家下面挡墙23m³；（6）新建白石岩组零星挡墙60.4m³。2.友谊组新建挡墙：（1）新建友谊组杨咪卓坎上挡墙131.25m³；（2）新建友谊组挡墙110m³。3.大干坪子组新建挡墙：新建大干坪子组小河沟挡墙300m³。合计865.84m³。规格：M7.5浆砌石块。工程单价：道路硬化30万元/km，M7.5浆砌石挡墙280元/m³。</t>
  </si>
  <si>
    <t>ybxfpzc-cjfjy-300</t>
  </si>
  <si>
    <t>（一）新建社道路硬化工程：新建大槽河组新村至上大槽河申垃补家社道道路硬化2.1公里。规格：路基宽4m，砼路面宽3米，厚18cm，C25砼，含挡墙、涵管、边沟、过水路面等附属设施，每公里不少于三个错车道。（二）新建桥涵工程：新建中槽村新建组龙家湾平板涵一座，规格：长11米，净跨度9米，高3.2米，宽3.5米（具体工程量详见施工设计图）。工程单价社道路道路硬化30万元/km，桥涵建设项目20万元。</t>
  </si>
  <si>
    <t>ybxfpzc-cjfjy-301</t>
  </si>
  <si>
    <t>小槽组新建M7.5防洪保田堡坎总长280m，方量966m³。单价：280元/m³。</t>
  </si>
  <si>
    <t>ybxfpzc-cjfjy-302</t>
  </si>
  <si>
    <t>1、新建永温路至村部道路硬化10.7公里；规格：路基宽4.5m，砼路面宽3.5m，厚18cm，C25砼，抗折强度4.0Mpa；含挡墙、涵管、边沟、过水路面等附属设施，每公里不少于三个错车道。单价： 35万元/公里；</t>
  </si>
  <si>
    <t>ybxfpzc-cjfjy-303</t>
  </si>
  <si>
    <t>红岩组</t>
  </si>
  <si>
    <t>桥梁设计荷载及车重共25吨，结构形式为钢筋混凝土板桥，桥面宽4.5米，桥面板及梁砼等级为C35，桥台砼等级为C25，挡土墙为C20毛石砼（具体详细建设内容、单价以设计施工图和财评报告为准）。</t>
  </si>
  <si>
    <t>ybxfpzc-cjfjy-304</t>
  </si>
  <si>
    <t>1.新建大窝凼村道至李日老屋基上行100米处挡墙299m³；2.大窝凼村道至石岩子处挡墙71m³；3.新建大窝凼村部下行50米处挡墙30 m³；4.新建大窝凼村部下行500米处挡墙77 m³；5.新建大窝凼村道杨石挖家对面挡墙43 m³；合计：520 m³。规格：M75浆砌毛石挡墙；单价: 280元/ m³。</t>
  </si>
  <si>
    <t>ybxfpzc-cjfjy-305</t>
  </si>
  <si>
    <t>1.新建村部至云南界社道路硬化4.532公里；规格：路基宽4.5m，砼路面宽3.5m，厚18cm，C25砼，含挡墙、涵管、边沟、过水路面等附属设施，每公里不少于三个错车道。2.新建马店垭口至大伙山社道路硬化5公里；规格：路基宽4m，砼路面宽3m，厚18cm，C25砼，含挡墙、涵管、边沟、过水路面等附属设施，每公里不少于三个错车道。单价：新建砼路面宽3.5m社道路硬化由35万元/公里调整为38万元/公里，新建砼路面3m社道路硬化30万元/公里。</t>
  </si>
  <si>
    <t>ybxfpzc-cjfjy-306</t>
  </si>
  <si>
    <t>新建野麻地村道至白堡坪牧场社道路硬化2.4公里；新建盐宁路至白堡坪社道社道路硬化2.8公里； 新建盐宁路(前进叉路)至野麻地产业路社道路硬化1.9公里；合计7.1公里规格：路基宽4m，砼路面宽3m，厚18cm，C25砼，含挡墙、涵管、边沟、过水路面等附属设施，每公里不少于三个错车道。单价：30万元/公里。</t>
  </si>
  <si>
    <t>ybxfpzc-cjfjy-307</t>
  </si>
  <si>
    <t>1.新建上那片至关来湾社道路硬化(关来湾毛尔补至村长家背后大树下)1.1公里；规格：路基宽4.5m，砼路面宽3.5m，厚18cm，C25砼，含挡墙、涵管、边沟、过水路面等附属设施，每公里不少于三个错车道。2.新建新组、老组村民聚居点社道路硬化（机尔吉尔家至岩脚）1.5公里；规格：路基宽4m，砼路面宽3m，厚18cm，C25砼，含挡墙、涵管、边沟、过水路面等附属设施，每公里不少于三个错车道。
单价：新建砼路面宽3.5m社道路硬化35万元/公里，新建砼路面3m社道路硬化30万元/公里。盐边发改赈〔2018〕69号同意调整单价为33.5万元/公里，增加投资5.25万元。</t>
  </si>
  <si>
    <t>ybxfpzc-cjfjy-308</t>
  </si>
  <si>
    <t>1.新建（改道）道路毛路0.3公里，路基宽4.5m，有效路面宽3.5m，含边沟。2.新建长12米，宽4.5米，厚18cm，浇筑C30砼路面9.72m³。3.四呷左村大火山新建产业路毛路3.5公里，路基宽4.5m，有效路面宽3.5m，含边沟。</t>
  </si>
  <si>
    <t>ybxfpzc-cjfjy-309</t>
  </si>
  <si>
    <t>新建王家村子至纸房湾产业路毛路3.5公里，路基宽4.5m，有效路面宽3.5m，含边沟。</t>
  </si>
  <si>
    <t>ybxfpzc-cjfjy-310</t>
  </si>
  <si>
    <t>1.新建13段M7.5浆砌石挡墙744.41m³，单价：280元/m³。2.新增新建C25砼路面硬化230.71m³，单价556元/m³；3.新增新建M7.5浆砌块石挡墙276.2m³，单价280元/m³。</t>
  </si>
  <si>
    <t>ybxfpzc-cjfjy-311</t>
  </si>
  <si>
    <t>1.新建胡家道坪小桥至家鸡沟社内村道硬化4.7公里，路基宽5.5m，砼路面宽4.5m，厚18cm，水泥砼路面、抗折强度4. 0Mpa。每公里不少于三个错车道。45万元/公里(含土石方、浆砌边沟、错车道)，211.5万元。2、增加挡墙2103.76立方米，C30钢筋混凝土平板涵12.43立方米，砼涵墙73.62立方米，C25钢筋混凝土盖板1.5立方米，C20砼涵墙7.88立方米，M7.5浆砌堰拱12.29立方米，入户盖板2.67立方米，φ800圆管涵7.5米，φ600圆管涵34米。共计增加投资684631.36元（大写：陆拾捌万肆仟捌佰叁拾壹元叁角陆分）。</t>
  </si>
  <si>
    <t>ybxfpzc-cjfjy-312</t>
  </si>
  <si>
    <t>新毕村</t>
  </si>
  <si>
    <t>建设内容：1.新建挡墙48.86㎥。2.砼路面硬化928.62㎥。规格：维修铺10cm水泥砼，重建铺筑18cm水泥砼；路基宽度4.5m、路面宽度3.5m ；含挡墙、涵管、边沟、过水路面等附属设施，每公里不少于三个错车道。工程单价：M7.5砂浆浆砌块石挡墙280元/㎥，C25砼路面硬化556元/㎥。</t>
  </si>
  <si>
    <t>ybxfpzc-cjfjy-313</t>
  </si>
  <si>
    <t>1.新建村部垭口至村部社道硬化34.4米，新建大槽中村至大槽河坝社道路硬化686米，合计720.4米；规格：路基宽4m，砼路面宽3m，厚18cm，C25砼，含挡墙、涵管、边沟、过水路面等附属设施，每公里不少于三个错车道。单价： 29万元/公里。2.新建部垭口至加担湾梁子社道硬化4367米; 规格：路基宽4.5m，砼路面宽3.5m，厚18cm，C25砼，含挡墙、涵管、边沟、过水路面等附属设施，每公里不少于三个错车道。单价： 33万元/公里。盐边发改赈〔2018〕71号同意调整砼路面3m宽单价为30万元/公里，调整砼路面3.5m宽单价为35万元/公里，增加投资9.46万元。</t>
  </si>
  <si>
    <t>ybxfpzc-cjfjy-314</t>
  </si>
  <si>
    <t>新建庙堡组东巴湾矿部至石板沟社道路硬化0.6公里，规格：路基宽4.5m，砼路面宽3.5米，厚18cm，C25砼，含挡墙、涵管、边沟、过水路面等附属设施，每公里不少于三个错车道。</t>
  </si>
  <si>
    <t>ybxfpzc-cjfjy-315</t>
  </si>
  <si>
    <t>新建傈僳湾组朱家窝子沟口至偏桥垭口社道路硬化1.9公里，规格：路基宽4m，砼路面宽3米，厚18cm，C25砼，含挡墙、涵管、边沟、过水路面等附属设施，每公里不少于三个错车道。</t>
  </si>
  <si>
    <t>ybxfpzc-cjfjy-316</t>
  </si>
  <si>
    <t>徐家坪组、老水洞组、凤凰嘴组</t>
  </si>
  <si>
    <t>（一）新建社道维修工程：1.新建徐家坪组M7.5浆砌毛石挡墙314.3 m³；老水洞组M7.5浆砌毛石挡墙129m³；合计443.3 m³（具体工程量详见现场核量情况表）。2.新建老水洞组垮土网处C25砼路面硬化7 m³（具体工程量详见现场核量情况表）。（二）新建平板涵工程：1.新建凤凰嘴组高家河坝平板涵一座，跨度10米，宽4米（具体工程量详见简易设计图）。2.新建凤凰嘴组高家河坝平板涵上下游M7.5浆砌毛石挡墙225 m³。单价：M7.5浆砌毛石挡墙280元/ m³，C25砼路面硬化556元/ m³，平板涵9.69万元/座。</t>
  </si>
  <si>
    <t>ybxfpzc-cjfjy-317</t>
  </si>
  <si>
    <t>垭口组</t>
  </si>
  <si>
    <t>（一）新建挡墙工程：新建垭口组朱德高家门口M7.5浆砌毛石挡墙181.15 m³（具体工程量详见现场核量情况表）。
（二）新建路面硬化工程：新建垭口组朱德高家门口C25砼路面硬化11.52 m³。
单价：M7.5浆砌毛石挡墙280元/ m³，C25砼路面硬化556元/ m³。</t>
  </si>
  <si>
    <t>ybxfpzc-cjfjy-318</t>
  </si>
  <si>
    <t>（一）新建产业路毛路工程：新建丁志元至马鞍山垭口产业路毛路2公里；规格：路基宽4.5m，有效路面宽3.5m，含挡墙、涵管、边沟等附属设施。（二）新建涵洞工程：新建大石房村观音洞组C30钢筋混凝土浇筑产业涵洞一座；新建M7.5浆砌毛石挡墙20m³。（三）新建人饮安全工程：新建东巴湾村渡槽沉沙池2 m³一口，50 m³蓄水池一口，60 m³蓄水池一口，30 m³蓄水池一口；安装埋设PE50主管1100米，PE40主管5000米， PE32分管1400米，PE25分管500米。</t>
  </si>
  <si>
    <t>ybxfpzc-cjfjy-319</t>
  </si>
  <si>
    <t>五星组</t>
  </si>
  <si>
    <t>（一）新建产业路硬化工程：新建五星组青冈林堡至郑家湾子产业路硬化1228米，新建三台地岔路至基站梁杆产业路硬化272米，合计1.5公里。规格：路基宽4米，砼路面宽3m，厚18cm，C25砼，含背沟、挡墙、涵洞，过水路面等附属设施，且每公里不少于三个错车道。（二）新建蓄水池工程：新建垭口湾蓄水池一口50m³，牛滚凼蓄水池一口50m³，基站梁杆蓄水池一口100 m³，合计三口200 m³。单价：新建产业路硬化30万元/公里，蓄水池350元/ m³。</t>
  </si>
  <si>
    <t>ybxfpzc-cjfjy-320</t>
  </si>
  <si>
    <t>徐家坪组、老水洞组</t>
  </si>
  <si>
    <t>1.新建老水洞组取水池3m³一口，埋设40PE管1800米，埋设32PE管5000米，埋设25PE管3000米。2.新建徐家坪组取水池3m³一口，新建韦家房子蓄水池100 m³一口，新建邓家转堡蓄水池50 m³一口，埋设50PE管1800米，埋设32PE管2000米，埋设25PE管2300米。单价：蓄水池350元∕m³、50PE管16.31元/米、40PE管10.53元/米、32PE管6.49元/米、25PE管4.25元/米（以上PE管单价含管件、闸阀及安装费）。</t>
  </si>
  <si>
    <t>ybxfpzc-cjfjy-321</t>
  </si>
  <si>
    <t>独树组</t>
  </si>
  <si>
    <t>（一）新建红宝乡陶天祥家当门沟沉沙池2m³一口；（二）新建独树组蓄水池100m³一口；（三）埋设PE50主管5000米；埋设PE32分管3000米；PE25分管2000米。工程单价:蓄水池350元m³、50PE管16.31元/米、PE32管6.49元/米、25PE管4.25元/米（以上PE管单价含管件、闸阀及安装费）。</t>
  </si>
  <si>
    <t>ybxfpzc-cjfjy-322</t>
  </si>
  <si>
    <t>新建岩门村作坊组三秋田至李家坪社道路硬化0.84公里;新建下石塘组至作坊组小队大沟社道路硬化0.55公里; 新建村道至陈正清屋基社道路硬化0.32公里; 新建铁路垭口至作坊沟社道路硬化1.5公里;合计3.21公里。规格：路基宽4m，砼路面宽3m，厚18cm，C25砼，含挡墙、涵管、边沟、过水路面等附属设施，每公里不少于三个错车道。单价：30万元/公里。</t>
  </si>
  <si>
    <t>ybxfpzc-cjfjy-323</t>
  </si>
  <si>
    <t>新建清明路至葫芦口聚居点社道路硬化3公里；
规格：路基宽4m，砼路面3m宽，厚18cm，C25砼，含挡墙、涵管、边沟、过水路面等附属设施，每公里不少于三个错车道。工程单价：29万元/公里。</t>
  </si>
  <si>
    <t>ybxfpzc-cjfjy-324</t>
  </si>
  <si>
    <t>新建傈僳湾组袁应海家旁边M7.5浆砌毛石挡墙1号104.5 m³，2号345.95 m³；新建傈僳湾组杨仕发家门口M7.5浆砌毛石挡墙317 m³；合计767.45 m³。</t>
  </si>
  <si>
    <t>ybxfpzc-cjfjy-325</t>
  </si>
  <si>
    <t>新建板依组上阳坪至凉水井产业路毛路3.5公里，路基宽4.5m，有效路面宽3.5m，含挡墙、涵管、边沟等附属设施。</t>
  </si>
  <si>
    <t>ybxfpzc-cjfjy-326</t>
  </si>
  <si>
    <t>1.丁家田至李家田渠道30*30，0.8公里；2.夏家河坝渠道30*30，0.55公里；3.大水沟至王家梁子30*30，0.35公里；4.足水塘至海国祥家30*30，1.4公里；5.竹林湾至椒子沟60*60，0.25公里；6.袁家屋基渠道30*30，0.2公里；7.堰沟片至电机坪30*30，0.55公里。8.马脑壳至电机坪30*30，1.3公里。9.李家田至夏家河坝30*30，1.1公里。合计新建30*30渠道6.25公里，新建60*60渠道0.25公里。</t>
  </si>
  <si>
    <t>ybxfpzc-cjfjy-327</t>
  </si>
  <si>
    <t>（一）新建小庆组堰渠工程：新建小庆组40cm*40cm三面光堰渠1700m，其中：村部医院段847m；罗家河坝段641m；赵家屋基段212m。（二）新建挡土墙工程：新建岔河组挡土墙210.36m³，其中：新建岔河组梨子坪吴银国羊圈后防洪挡土墙117.5 m³；新建岔河组罗家河坝河堤挡土墙46.46 m³；新建岔河组赵家屋基堰挡土墙14.4 m³；新建岔河组村部医院堰挡土墙32 m³。（三）新建人饮工程：新建丁家湾组贺国富家旁2 m³蓄水池一口，架设25PE管道2500m（丁家湾组丁世华家毡房至永兴镇新胜水库贺国富家）。（四）新建排水沟工程：新建丁家湾组保管室处40cm*40cm排水沟450m。单价：40cm×40cm三面光堰渠（排水沟）96元/米，M75浆砌毛石挡墙280元/ m³，蓄水池350元/ m³，PE25管4.25元/米（含管件、闸阀及安装费）。</t>
  </si>
  <si>
    <t>ybxfpzc-cjfjy-328</t>
  </si>
  <si>
    <t>河坝组</t>
  </si>
  <si>
    <t>新建托瓦组张荣林家至李尔撒家社道路硬化1.8公里, 规格：路基宽4米，砼路面宽3m，厚18cm，C25砼，含背沟、挡墙、涵洞，过水路面等附属设施，且每公里不少于三个错车道。</t>
  </si>
  <si>
    <t>ybxfpzc-cjfjy-329</t>
  </si>
  <si>
    <t>（一）白沙沟村部以上道路维修工程。1.新建M7.5水泥砂浆毛石挡土墙3227.569 m³；2.修补混凝土路面C25混凝土18cm厚1706.95 ㎡，原C25混凝土路面拆除、路基夯压1706.95 ㎡；3.零星水沟修补C15混凝土（净空0.3*0.3m壁厚0.2m底厚0.15m）103m；4.安装DN500钢筋混凝土涵管12m，路基开挖1m、回填夯实；5.新建C25混凝土18CM厚过水路面140 ㎡，过水路面40CM厚毛石垫层140 ㎡；6.清理塌方6277.54 m³。（二）梁子田村—白沙沟村村部道路维修工程（详见附件3）。1.新建M7.5水泥砂浆毛石挡土墙1070.967 m³；2.修补混凝土路面C25混凝土18cm厚1392㎡，原C25混凝土路面拆除、路基夯压1392㎡；3.零星水沟修补C15混凝土（净空0.3*0.3m壁厚0.2m底厚0.15m）73m；4. 安装DN500钢筋混凝土涵管4m，路基开挖1m、回填夯实；5. 新建C25混凝土18CM厚过水路面10.5㎡，过水路面40CM厚毛石垫层10.5㎡；6.清理塌方3852 m³。（三）白沙沟村黄家坪社道改造、6户贫困户入户路恢复工程（详见附件4）。1.新建M7.5水泥砂浆毛石挡土墙83 m³；2. 安装DN500钢筋混凝土涵管12m，路基开挖1m、回填夯实；3.新建厚40cm毛石过水路面323㎡；4.清理塌方1478.7 m³。</t>
  </si>
  <si>
    <t>ybxfpzc-cjfjy-330</t>
  </si>
  <si>
    <t>乔地社新建涵洞1座，具体建设内容如下：1.土方开挖384m³；2.石方开挖906m³；3.混凝土路面拆除5.1m³；4.C20混凝土111.8m³；5.C30钢筋砼盖板12.3m³；6.路面恢复（C25混凝士）5.1m³；7．C15毛石挡墙109.4m³。</t>
  </si>
  <si>
    <t>ybxfpzc-cjfjy-331</t>
  </si>
  <si>
    <t>三组、尖山村五组</t>
  </si>
  <si>
    <t>新建纸房村华家坪子至尖山村五组陈仔哈家屋后社道路硬化3.5公里；盐边发改赈〔2018〕76号同意新增新建木家垭口至纸房炮点社道硬化223m，新建尖山村五组陈仔哈家屋后至百草坡桥头1003m，新建尖山村五组岔路口至大坪子垭口云南界1137m，合计2363m；共计5.863公里。规格：路基宽4m，砼路面宽3m，厚0.18m，C25砼，含挡墙、涵管、边沟、过水路面等附属设施，每公里不少于三个错车道。单价29万云/公里，增加投资68.53万元。</t>
  </si>
  <si>
    <t>ybxfpzc-cjfjy-332</t>
  </si>
  <si>
    <t>三虎村</t>
  </si>
  <si>
    <t>(一)新建大石头组天平秋断头路至涂正权家旁边社道路硬化1.9公里。规格：路基宽4.5米，砼路面宽3.5m，厚18cm，c25砼，含背沟、挡墙、涵洞，过水路面等附属设施，且每公里不少于三个错车道。(二)新建碗厂组村道至李兴华家屋基断头路社道硬化0.5公里。规格：路基宽4米，砼路面宽3m，厚18cm，c25砼，含挡墙、涵管、边沟，过水路面等附属设施，每公里不少于三个错车道。工程单价：新建砼路面宽3.5m社道硬化工程35万元/公里；新建砼路面宽3m社道路硬化工程30万元/公里。</t>
  </si>
  <si>
    <t>ybxfpzc-cjfjy-333</t>
  </si>
  <si>
    <t>（一）新建社道硬化工程：新建新龙湾梭草湾至陈禄顺家社道硬化1．5公里，新建陈家岔路至陈禄明家社道路硬化0．5公里，共计2公里，规格：路基宽4米，路面竟3米，厚0．18cm，C25砼，含挡墙、背沟、涵洞、过水路面等附属设施，每公里不少于三个错车道。（二）新建过滤池工程：新建30m过滤池，安装110mm进排水管道125米。工程单价：新建社道硬化工程30万元／公里;新建30 m3过滤池1000元／m3；110mm进排水管道80元／m。</t>
  </si>
  <si>
    <t>ybxfpzc-cjfjy-334</t>
  </si>
  <si>
    <t>傈僳湾社、二坪子社</t>
  </si>
  <si>
    <t>1.新建社道硬化工程：新建建新社区二社九道坝村道段至建新社区二坪子社丁家屋基段道路硬化10公里。规格：路基宽4m，砼路面宽3m，厚18cm，C25砼，含挡墙、涵管、边沟、过水路面等附属设施，每公里不少于三个错车道。工程单价29万元/公里。2.新增新建M7.5浆砌毛石挡墙487.35m³，单价280元/m³；增加投资13.65万元。</t>
  </si>
  <si>
    <t>ybxfpzc-cjfjy-335</t>
  </si>
  <si>
    <t>六社</t>
  </si>
  <si>
    <t>新建青龙村六社张国强家背后至中槽湾道路硬化1.5公里。规格：路基宽4m，路宽3m，厚18cm，含挡墙、涵管、边沟、过水路面等附属设施，每公里不少于三个错车道。工程单价：29万元/公里。</t>
  </si>
  <si>
    <t>ybxfpzc-cjfjy-336</t>
  </si>
  <si>
    <t>红星社</t>
  </si>
  <si>
    <t>新建和平村红星社学校岔路口至李家村子叉路口道路硬化1.5公里。规格：路基宽4m，砼路面宽3m，厚18cm，含挡墙、涵管、边沟、过水路面等附属设施，每公里不少于三个错车道。工程单价：29万元/公里。</t>
  </si>
  <si>
    <t>ybxfpzc-cjfjy-337</t>
  </si>
  <si>
    <t>傈僳湾组、二坪子组</t>
  </si>
  <si>
    <t>新建二坪子组蓄水池子120m³一口；钻深井350米；采购水泵一套；新建2㎡抽水管理房一间；埋设40PE管8800米；埋设25PE管9000米等。单价：详见概算表。</t>
  </si>
  <si>
    <t>ybxfpzc-cjfjy-338</t>
  </si>
  <si>
    <t>新建团结组尾矿库村道至坪子付文有家社道路硬化1.715公里。规格：路基宽4m，砼路面宽3m，厚18cm，C25砼，含挡墙、涵管、边沟、过水路面等附属设施，每公里不少于三个错车道。工程单价29万元/公里。</t>
  </si>
  <si>
    <t>ybxfpzc-cjfjy-339</t>
  </si>
  <si>
    <t>新建小箐社社道路硬化1.44公里，砼路面3m宽，厚18cm，C25砼，含挡墙、涵管、边沟、过水路面等附属设施，每公里不少于三个错车道。单价：29万元/公里。</t>
  </si>
  <si>
    <t>ybxfpzc-cjfjy-340</t>
  </si>
  <si>
    <t>(一)扩建路面210m；规格：路面宽4m。单价20元/m。(二)新建路面硬化210m；规格：砼路面宽3m，厚18cm，C25砼。单价30万元/km。(三)新建边沟150米，规格:20cm*30cm。单价65元/m。(四)新建挡墙12m³，规格：M75浆砌毛石挡墙。单价280元/ m³。</t>
  </si>
  <si>
    <t>ybxfpzc-cjfjy-341</t>
  </si>
  <si>
    <t>新建5m³水池2口，150m³蓄水池3口，安装Φ32PE管3000m，Φ25PE管1000m，含蓄水池管道闸阀等配套及管网接头三通、入户闸阀龙头等。</t>
  </si>
  <si>
    <t>ybxfpzc-cjfjy-342</t>
  </si>
  <si>
    <t>小槽组、头股地组、麻柳坪组</t>
  </si>
  <si>
    <t>(一)新建小槽组社道路硬化：三谜路桥头至杨友堵家社道路硬化421米; 红旗村部至大磅社道路硬化140米；陶家磅至小槽杨茂林家分岔至杨克芳家道路硬化641米；合计1202米。(二) 新建头股地组社道路硬化：麻柳坪组至头股地大坪子路口1130米，路口分岔至杨日哈家144米，路口分岔至杨秀才家121米，共1395米。(三)新建麻柳坪组社道路硬化：大土湾至张国华家158米；铜厂沟沙坝至毛友兵家671米，路口分岔至杨建泽家85米；合计914米。合计3.5公里规格：路基宽4m，砼路面宽3.5m，厚18cm，C25砼，含挡墙、涵管、边沟、过水路面等附属设施，每公里不少于三个错车道。单价：33.5万元/公里。总投资117.25万元。（2018年9月3日申请调整单价为38万元，增加投资15.75万元）</t>
  </si>
  <si>
    <t>ybxfpzc-cjfjy-343</t>
  </si>
  <si>
    <t>全县30个村应急广播村村响系统升级改造</t>
  </si>
  <si>
    <t>ybxfpzc-cjfjy-344</t>
  </si>
  <si>
    <t>ybxfpzc-cjfjy-345</t>
  </si>
  <si>
    <t>ybxfpzc-cjfjy-346</t>
  </si>
  <si>
    <t>ybxfpzc-cjfjy-347</t>
  </si>
  <si>
    <t>ybxfpzc-cjfjy-348</t>
  </si>
  <si>
    <t>ybxfpzc-cjfjy-349</t>
  </si>
  <si>
    <t>ybxfpzc-cjfjy-350</t>
  </si>
  <si>
    <t>ybxfpzc-cjfjy-351</t>
  </si>
  <si>
    <t>ybxfpzc-cjfjy-352</t>
  </si>
  <si>
    <t>ybxfpzc-cjfjy-353</t>
  </si>
  <si>
    <t>ybxfpzc-cjfjy-354</t>
  </si>
  <si>
    <t>ybxfpzc-cjfjy-355</t>
  </si>
  <si>
    <t>ybxfpzc-cjfjy-356</t>
  </si>
  <si>
    <t>ybxfpzc-cjfjy-357</t>
  </si>
  <si>
    <t>ybxfpzc-cjfjy-358</t>
  </si>
  <si>
    <t>古德村硬化村道7.4公里（茅坪子村杨柳湾段2.6公里、干海子段2.4公里、作坊至干海子2.4公里）</t>
  </si>
  <si>
    <t>ybxfpzc-cjfjy-359</t>
  </si>
  <si>
    <t>支六河村硬化陈家湾至火普、向家湾社道5公里,规格：C25砼，砼路面宽3.5m,厚18cm,弯道按规范要求加宽，含边沟、错车道。</t>
  </si>
  <si>
    <t>ybxfpzc-cjfjy-360</t>
  </si>
  <si>
    <t>小槽村硬化社道1.2公里（贺国全岔路至谷万贵家），规格：砼路面宽3m,厚18cm,弯道按规范要求加宽，含边沟、错车道。过水路面2处。</t>
  </si>
  <si>
    <t>ybxfpzc-cjfjy-361</t>
  </si>
  <si>
    <t>小槽村硬化社道1.6公里（村道至向家湾），规格：C25砼，砼路面宽3m,厚18cm,弯道按规范要求加宽，含边沟、错车道。</t>
  </si>
  <si>
    <t>ybxfpzc-cjfjy-362</t>
  </si>
  <si>
    <t>野麻地村新村聚居点联户路硬化0.54公里，规格：C25砼，砼路面宽2.5m,厚18cm。</t>
  </si>
  <si>
    <t>ybxfpzc-cjfjy-363</t>
  </si>
  <si>
    <t>三源村</t>
  </si>
  <si>
    <t>惠民乡三源村硬化社道（二社徐家河沟至渔门镇龙树村护林2组）4.6公里，规格：C25砼，砼路面宽3.5m,厚18cm,弯道按规范要求加宽，含边沟、错车道。</t>
  </si>
  <si>
    <t>ybxfpzc-cjfjy-364</t>
  </si>
  <si>
    <t>百草坪村硬化社道2.2公里（歇马台组吴子奎家至张才银家屋基1.84km、岔路支线至瓦房子0.36km），规格：C25砼，砼路面宽3m,厚18cm,弯道按规范要求加宽，含边沟、错车道。</t>
  </si>
  <si>
    <t>ybxfpzc-cjfjy-365</t>
  </si>
  <si>
    <t>麦片地组</t>
  </si>
  <si>
    <t>纳底河村麦片地组硬化社道0.44公里，规格：C25砼，砼路面宽3m,厚18cm,弯道按规范要求加宽，含边沟、错车道。</t>
  </si>
  <si>
    <t>ybxfpzc-cjfjy-366</t>
  </si>
  <si>
    <t>纳底河组、安家组</t>
  </si>
  <si>
    <t>底河村纳底河组、安家组硬化社道3.54公里，规格：C25砼，砼路面宽3m,厚18cm,弯道按规范要求加宽，含边沟、错车道。</t>
  </si>
  <si>
    <t>ybxfpzc-cjfjy-367</t>
  </si>
  <si>
    <t>正坝村硬化社道（荞地社岔路口至库区河边K+000—K5+000）5公里，规格：C25砼，砼路面宽3.5m,厚18cm,弯道按规范要求加宽，含边沟、错车道。</t>
  </si>
  <si>
    <t>ybxfpzc-cjfjy-368</t>
  </si>
  <si>
    <t>花椒箐组</t>
  </si>
  <si>
    <t>花椒箐村花椒箐组硬化社道2.7公里，规格：C25砼，砼路面宽3m,厚18cm,弯道按规范要求加宽，含边沟、错车道。</t>
  </si>
  <si>
    <t>ybxfpzc-cjfjy-369</t>
  </si>
  <si>
    <t>东风组</t>
  </si>
  <si>
    <t>小槽村东风组新建（龙塘）公路拱桥1座</t>
  </si>
  <si>
    <t>ybxfpzc-cjfjy-370</t>
  </si>
  <si>
    <t>东风村维修道路新建挡墙300m3。</t>
  </si>
  <si>
    <t>ybxfpzc-cjfjy-371</t>
  </si>
  <si>
    <t>小槽村维修道路项目，东风社社道路维修（龙塘）公路挡墙0.136km，海家村子0.035km，小槽社0.009km，合计675m³</t>
  </si>
  <si>
    <t>ybxfpzc-cjfjy-372</t>
  </si>
  <si>
    <t>新建彪水岩挡涵1座</t>
  </si>
  <si>
    <t>ybxfpzc-cjfjy-373</t>
  </si>
  <si>
    <t>村社道路维护</t>
  </si>
  <si>
    <t>ybxfpzc-cjfjy-374</t>
  </si>
  <si>
    <t>白沙沟村新建凉山自迁贫困户入户路5.3公里，路基宽4.5m，有效路面3.5m，单侧排水沟。。</t>
  </si>
  <si>
    <t>ybxfpzc-cjfjy-375</t>
  </si>
  <si>
    <t>新建凉山自迁贫困户入户路谢志诚家至毛子挖家1.31公里，路基宽4.5m,有效路面宽3.5m，单侧排水沟。</t>
  </si>
  <si>
    <t>ybxfpzc-cjfjy-376</t>
  </si>
  <si>
    <t>硬化红果彝族乡白沙沟村大龙塘社道路4.5公里（村道接口至张古都家）,规格：C25砼，砼路面宽3m,厚18cm,弯道按规范要求加宽，含边沟、错车道。</t>
  </si>
  <si>
    <t>ybxfpzc-cjfjy-377</t>
  </si>
  <si>
    <t>渔门镇龙树村硬化社道路2.1公里（从省道s216至友爱社），规格：C25砼，砼路面宽3m,厚18cm,弯道按规范要求加宽，含边沟、错车道。</t>
  </si>
  <si>
    <t>ybxfpzc-cjfjy-378</t>
  </si>
  <si>
    <t>和爱乡联合村硬化社道路1.46公里（金河社大河沟至老房子，含支路2条），规格：C25砼，砼路面宽3m,厚18cm,弯道按规范要求加宽，含边沟、错车道；和爱乡联合村硬化社道路0.12公里，规格：C25砼，砼路面宽3m,厚18cm,弯道按规范要求加宽，含边沟、错车道。</t>
  </si>
  <si>
    <t>第二批省级财政专项扶贫资金43.8万元、第二批省级财政专项扶贫资金3.6万元</t>
  </si>
  <si>
    <t>ybxfpzc-cjfjy-379</t>
  </si>
  <si>
    <t>硬化社道两条0.746公里（观柏路至上坪子一条、观柏路至朱叭打一条），规格：C25砼，砼路面宽3m,厚18cm,弯道按规范要求加宽，含边沟、错车道。</t>
  </si>
  <si>
    <t>ybxfpzc-cjfjy-380</t>
  </si>
  <si>
    <t>硬化红宝乡中槽村社道500m，规格：C25砼，砼路面宽3m,厚18cm,弯道按规范要求加宽，含边沟、错车道。</t>
  </si>
  <si>
    <t>ybxfpzc-cjfjy-381</t>
  </si>
  <si>
    <t>硬化格萨拉乡大湾村社道4.787公里（其中1.054公里路面宽2.8m），规格：C25砼，砼路面宽3m,厚18cm,弯道按规范要求加宽，含边沟、错车道。</t>
  </si>
  <si>
    <t>ybxfpzc-cjfjy-382</t>
  </si>
  <si>
    <t>大伙山组</t>
  </si>
  <si>
    <t>新建温泉乡四呷左村大伙山社道路水毁M7.5浆砌挡墙268.632m3,新建边沟113m</t>
  </si>
  <si>
    <t>ybxfpzc-cjfjy-383</t>
  </si>
  <si>
    <t>新建国胜乡大花地村李正朝家附近涵桥1座（ M7.5浆砌挡墙18m3）；新建杨正德家附近道路水毁M7.5浆砌挡墙13m3、李树高家附近道路水毁M7.5浆砌挡墙160m3大花地村村道排水沟清淤4800m</t>
  </si>
  <si>
    <t>ybxfpzc-cjfjy-384</t>
  </si>
  <si>
    <t>新建红宝乡核桃箐村青龙山组至照壁组社道路段便民桥1座</t>
  </si>
  <si>
    <t>ybxfpzc-cjfjy-385</t>
  </si>
  <si>
    <t>安装国胜乡大花地村杨华友、项明祥等4户Φ25PE饮用水管3050m,更换115户408人已老化Φ20PE饮用水管11920m(李树乾等6户全部更换总长1020米；群众109户每户更换100m,总长10900m)</t>
  </si>
  <si>
    <t>ybxfpzc-cjfjy-386</t>
  </si>
  <si>
    <t>格萨拉乡韭菜坪村更换饮水管道项目，将九道竹林至马齿得段原Φ32PE管3.126公里更换为Φ32镀锌钢管</t>
  </si>
  <si>
    <t>ybxfpzc-cjfjy-387</t>
  </si>
  <si>
    <t>国胜乡热水塘村独树组安全饮水项目，新建独树组2m³取水池1口，50m³蓄水池1口；对原200m³蓄水池1口进行加盖改造；埋设Φ25PE管2000m、Φ32PE管10200m</t>
  </si>
  <si>
    <t>第一、二批省级财政专项扶贫资金</t>
  </si>
  <si>
    <t>ybxfpzc-cjfjy-388</t>
  </si>
  <si>
    <t>红宝乡广东湾村新建50m³蓄水池1口，埋置配套管网</t>
  </si>
  <si>
    <t>ybxfpzc-cjfjy-389</t>
  </si>
  <si>
    <t>硬化温泉乡肖家坪村垮山组道路1.15公里，规格：C25砼，砼路面宽3m,厚18cm,弯道按规范要求加宽，含边沟、错车道。</t>
  </si>
  <si>
    <t>ybxfpzc-cjfjy-390</t>
  </si>
  <si>
    <t>硬化永兴镇尖山村道路2.166公里,规格：C25砼，砼路面宽3m,厚18cm,弯道按规范要求加宽，含边沟、错车道。</t>
  </si>
  <si>
    <t>ybxfpzc-cjfjy-391</t>
  </si>
  <si>
    <t>硬化箐河乡石龙村社道路2.45公里,规格：C25砼，砼路面宽3m,厚18cm,弯道按规范要求加宽，含边沟、错车道。</t>
  </si>
  <si>
    <t>ybxfpzc-cjfjy-392</t>
  </si>
  <si>
    <t>硬化支六河村村道至上岔河社道路1.5公里,规格：C25砼，砼路面宽3m,厚18cm,弯道按规范要求加宽，含边沟、错车道。</t>
  </si>
  <si>
    <t>ybxfpzc-cjfjy-393</t>
  </si>
  <si>
    <t>硬化红果乡省棚子村社道路1.65公里（包家嘴至菜子箐）,规格：C25砼，砼路面宽3m,厚18cm,弯道按规范要求加宽，含边沟、错车道。</t>
  </si>
  <si>
    <t>ybxfpzc-cjfjy-394</t>
  </si>
  <si>
    <t>硬化红果乡花椒箐村松坪子组凉山自迁安置点道路3.5公里,规格：C25砼，砼路面宽3m,厚18cm,弯道按规范要求加宽，含边沟、错车道。</t>
  </si>
  <si>
    <t>ybxfpzc-cjfjy-395</t>
  </si>
  <si>
    <t>硬化格萨拉乡古德村毛菇厂组道路3.8公里,规格：C25砼，砼路面宽3m,厚18cm,弯道按规范要求加宽，含边沟、错车道。</t>
  </si>
  <si>
    <t>ybxfpzc-cjfjy-396</t>
  </si>
  <si>
    <t>硬化红果乡梁子田村机房组岔路至王顺清户道路2.4公里,规格：C25砼，砼路面宽3m,厚18cm,弯道按规范要求加宽，含边沟、错车道。</t>
  </si>
  <si>
    <t>第二批中央财政专项扶贫资金、2019年度财政专项扶贫财政存量资金</t>
  </si>
  <si>
    <t>ybxfpzc-cjfjy-397</t>
  </si>
  <si>
    <t>新建鳡鱼乡新建村便民桥3座</t>
  </si>
  <si>
    <t>ybxfpzc-cjfjy-398</t>
  </si>
  <si>
    <t>新建红果乡梁子田村机房组桥梁1座，长10.5m，M7.5浆砌挡墙527.13m3，M7.5浆砌防撞墩21.8m3等工程（具体工程量详见工程设计图纸）</t>
  </si>
  <si>
    <t>ybxfpzc-cjfjy-399</t>
  </si>
  <si>
    <t>新建红果乡梁子田村干坝塘组桥梁1座，长10.5m，M7.5浆砌挡墙449.01m3，M7.5浆砌防撞墩10.24m3等工程（具体工程量详见工程设计图纸）</t>
  </si>
  <si>
    <t>ybxfpzc-cjfjy-400</t>
  </si>
  <si>
    <t>共和乡、鳡鱼彝族乡、红果彝族乡、国胜乡</t>
  </si>
  <si>
    <t>新建共和乡、鳡鱼乡、红果乡、国胜乡凉山自迁贫困人户入户土路9.28公里（共和乡3公里、鳡鱼乡2公里、红果乡2.32公里、国胜乡1.96公里）</t>
  </si>
  <si>
    <t>ybxfpzc-cjfjy-401</t>
  </si>
  <si>
    <t>实施安全饮水项目1个</t>
  </si>
  <si>
    <t>ybxfpzc-cjfjy-402</t>
  </si>
  <si>
    <t>新建红果乡省棚子村中村组产业发展选果彩钢棚1个</t>
  </si>
  <si>
    <t>ybxfpzc-cjfjy-403</t>
  </si>
  <si>
    <t>实施 2 公里路面硬化（第一段：从罗宣碧家侧面至牛窝子长 1.2，第二段：从吴银发家至谷庆鸿家屋下面长 0.8 公里）</t>
  </si>
  <si>
    <t>ybxfpzc-cjfjy-404</t>
  </si>
  <si>
    <t>毛家山组</t>
  </si>
  <si>
    <t>国胜乡大花地村毛家山组 道路硬化2公里（河坝岔路口至李树乾家）,规格：C25砼，砼路面宽3m,厚18cm,弯道按规范要求加宽，含边沟、错车道。</t>
  </si>
  <si>
    <t>第三批省级财政专项扶贫资金</t>
  </si>
  <si>
    <t>ybxfpzc-cjfjy-405</t>
  </si>
  <si>
    <t>二坪子组</t>
  </si>
  <si>
    <t>道路硬化4.2公里,规格：C25砼，砼路面宽3m,厚18cm,弯道按规范要求加宽，含边沟、错车道。</t>
  </si>
  <si>
    <t>ybxfpzc-cjfjy-406</t>
  </si>
  <si>
    <t>团结组</t>
  </si>
  <si>
    <t>硬化道路1.2公里,规格：C25砼，砼路面宽3m,厚18cm,弯道按规范要求加宽，含边沟、错车道。</t>
  </si>
  <si>
    <t>ybxfpzc-cjfjy-407</t>
  </si>
  <si>
    <t>硬化道路1.63公里（大坪组太阳湾至大水沟1.1公里、阴山组空坟至老医疗站0.4公里、团结组新田至工作点0.13公里）,规格：C25砼，砼路面宽3m,厚18cm,弯道按规范要求加宽，含边沟、错车道。</t>
  </si>
  <si>
    <t>ybxfpzc-cjfjy-408</t>
  </si>
  <si>
    <t>新建马尔坪社铁厂河沟道路水毁恢复M7.5挡墙932m3</t>
  </si>
  <si>
    <t>ybxfpzc-cjfjy-409</t>
  </si>
  <si>
    <t>高箐组</t>
  </si>
  <si>
    <t>硬化道路1.65公里,规格：C25砼，砼路面宽3m,厚18cm,弯道按规范要求加宽，含边沟、错车道。</t>
  </si>
  <si>
    <t>ybxfpzc-cjfjy-410</t>
  </si>
  <si>
    <t>硬化道路4公里含挡墙涵洞）。严格按照设计图纸施工，工程量以批复的项目实施方案工程量为准。</t>
  </si>
  <si>
    <t>第三批省级财政专项扶贫资金130万元、第三批市级财政专项扶贫资金100万元</t>
  </si>
  <si>
    <t>ybxfpzc-cjfjy-411</t>
  </si>
  <si>
    <t>姜圪塔组</t>
  </si>
  <si>
    <t>硬化道路两条合计5公里,规格：C25砼，砼路面宽3m,厚18cm,弯道按规范要求加宽，含边沟、错车道。</t>
  </si>
  <si>
    <t>ybxfpzc-cjfjy-412</t>
  </si>
  <si>
    <t>小沟组、荒田组</t>
  </si>
  <si>
    <t>硬化道路三条合计2.5公里,规格：C25砼，砼路面宽3m,厚18cm,弯道按规范要求加宽，含边沟、错车道。</t>
  </si>
  <si>
    <t>ybxfpzc-cjfjy-413</t>
  </si>
  <si>
    <t>硬化道路两条合计3公里,规格：C25砼，砼路面宽3m,厚18cm,弯道按规范要求加宽，含边沟、错车道。</t>
  </si>
  <si>
    <t>ybxfpzc-cjfjy-414</t>
  </si>
  <si>
    <t>硬化侯家坪村至扎古村芭蕉组凉山自迁安置点2.3公里,规格：C25砼，砼路面宽3m,厚18cm,弯道按规范要求加宽，含边沟、错车道。</t>
  </si>
  <si>
    <t>ybxfpzc-cjfjy-415</t>
  </si>
  <si>
    <t>二湾组</t>
  </si>
  <si>
    <t>硬化二湾组社道至凉山自迁安置点道路1.1公里,规格：C25砼，砼路面宽3m,厚18cm,弯道按规范要求加宽，含边沟、错车道。</t>
  </si>
  <si>
    <t>第三批省级财政专项扶贫资金：三峡集团公益基金会定向捐赠结余资金</t>
  </si>
  <si>
    <t>ybxfpzc-cjfjy-416</t>
  </si>
  <si>
    <t>ybxfpzc-cjfjy-417</t>
  </si>
  <si>
    <t>草坪组</t>
  </si>
  <si>
    <t>硬化道路2.966公里,规格：C25砼，砼路面宽3m,厚18cm,弯道按规范要求加宽，含边沟、错车道。</t>
  </si>
  <si>
    <t>ybxfpzc-cjfjy-418</t>
  </si>
  <si>
    <t>大坪子组</t>
  </si>
  <si>
    <t>硬化烟房至张家小沟道路1公里,规格：C25砼，砼路面宽3m,厚18cm,弯道按规范要求加宽，含边沟、错车道。</t>
  </si>
  <si>
    <t>第三批省级财政专项扶贫资金：北京西城区捐赠结余资金</t>
  </si>
  <si>
    <t>ybxfpzc-cjfjy-419</t>
  </si>
  <si>
    <t>哨垭口组</t>
  </si>
  <si>
    <t>硬化道路1.116公里,规格：C25砼，砼路面宽3m,厚18cm,弯道按规范要求加宽，含边沟、错车道。</t>
  </si>
  <si>
    <t>ybxfpzc-cjfjy-420</t>
  </si>
  <si>
    <t>六组</t>
  </si>
  <si>
    <t>新建花椒箐学校至池塘沟4公里路段M7.5挡墙450m3</t>
  </si>
  <si>
    <t>ybxfpzc-cjfjy-421</t>
  </si>
  <si>
    <t>刀家箐组</t>
  </si>
  <si>
    <t>硬化道路1.1公里,规格：C25砼，砼路面宽3m,厚18cm,弯道按规范要求加宽，含边沟、错车道。</t>
  </si>
  <si>
    <t>第三批省级财政专项扶贫资金、2019年度财政专项扶贫财政存量资金</t>
  </si>
  <si>
    <t>ybxfpzc-cjfjy-422</t>
  </si>
  <si>
    <t>硬化火山垭口道路3.15公里（其中二滩大道至火山垭口1.6公里，火山垭口至凉山自迁安置点1.55公里）,规格：C25砼，砼路面宽3m,厚18cm,弯道按规范要求加宽，含边沟、错车道。</t>
  </si>
  <si>
    <t>ybxfpzc-cjfjy-423</t>
  </si>
  <si>
    <t>硬化中沟湾凉山自迁安置点道路1.1公里,规格：C25砼，砼路面宽3m,厚18cm,弯道按规范要求加宽，含边沟、错车道。</t>
  </si>
  <si>
    <t>ybxfpzc-cjfjy-424</t>
  </si>
  <si>
    <t>花地村</t>
  </si>
  <si>
    <t>维修红地村道路10公里（挡墙、涵管等）</t>
  </si>
  <si>
    <t>ybxfpzc-cjfjy-425</t>
  </si>
  <si>
    <t>ybxfpzc-cjfjy-426</t>
  </si>
  <si>
    <t>新建小荞地至二滩库区道路挡墙714m3</t>
  </si>
  <si>
    <t>ybxfpzc-cjfjy-427</t>
  </si>
  <si>
    <t>新建墰坪社挡墙、涵洞，具体工程量详见设计预算</t>
  </si>
  <si>
    <t>ybxfpzc-cjfjy-428</t>
  </si>
  <si>
    <t>村道维修硬化1.5公里</t>
  </si>
  <si>
    <t>ybxfpzc-cjfjy-429</t>
  </si>
  <si>
    <t>新建鸡沟组桥梁1座，跨度10m,桥面宽4.5m</t>
  </si>
  <si>
    <t>ybxfpzc-cjfjy-430</t>
  </si>
  <si>
    <t>新建涵一座</t>
  </si>
  <si>
    <t>ybxfpzc-cjfjy-431</t>
  </si>
  <si>
    <t>新建蓄水池2口55m3(1口35 m3、1口20 m3)，取水池2个2 m3，架设Φ50PE管2.24km、Φ32PE管1km</t>
  </si>
  <si>
    <t>ybxfpzc-cjfjy-432</t>
  </si>
  <si>
    <t>凉山自迁贫困人口1户4人农村安全饮水项目，补助饮水管道2km</t>
  </si>
  <si>
    <t>ybxfpzc-cjfjy-433</t>
  </si>
  <si>
    <t>麦皮地村、纳底河村</t>
  </si>
  <si>
    <t>共和乡实施凉山自迁产业扶持17户，含修建圈舍、硬化入户路等</t>
  </si>
  <si>
    <t>ybxfpzc-cjfjy-434</t>
  </si>
  <si>
    <t>新建产业路6公里，有效路面宽3.5米，错车道每300米左右一处，含必要的堡坎、挡墙、涵洞等。</t>
  </si>
  <si>
    <t>ybxfpzc-cjfjy-435</t>
  </si>
  <si>
    <t>实施格萨拉彝族乡茅坪子村（古德村干海子社至茅坪子村村部）施工道路清理</t>
  </si>
  <si>
    <t>ybxfpzc-cjfjy-436</t>
  </si>
  <si>
    <t>野麻地村、四呷左村、白沙沟村</t>
  </si>
  <si>
    <t>实施温泉彝族乡野麻地村、四呷左，红果彝族乡白沙沟村购置文化活动器材各1套。</t>
  </si>
  <si>
    <t>ybxfpzc-cjfjy-437</t>
  </si>
  <si>
    <t>全县35个贫困村</t>
  </si>
  <si>
    <t>实施全县35个贫困村制作安装35个永久性广播设备安全柜，购置高质高音喇叭140只，更换升级输电线路50米。</t>
  </si>
  <si>
    <t>ybxfpzc-cjfjy-438</t>
  </si>
  <si>
    <t>在温泉彝族乡野麻地村实施移风易俗村民服务示范点建设。</t>
  </si>
  <si>
    <t>ybxfpzc-cjfjy-439</t>
  </si>
  <si>
    <t>红宝苗族彝族乡蚂蝗箐村实施移风易俗村民服务示范点建设。</t>
  </si>
  <si>
    <t>ybxfpzc-cjfjy-440</t>
  </si>
  <si>
    <t>格萨拉彝族乡大湾村实施移风易俗村民服务示范点建设。</t>
  </si>
  <si>
    <t>ybxfpzc-cjfjy-441</t>
  </si>
  <si>
    <t>傈僳坪组</t>
  </si>
  <si>
    <t>硬化道路3段1公里，C25砼路面宽3m，厚18cm，边沟C15砼，弯道处按规范要求加宽，每公里不少于3个错车道。</t>
  </si>
  <si>
    <t>第三批市级财政专项扶贫资金</t>
  </si>
  <si>
    <t>ybxfpzc-cjfjy-442</t>
  </si>
  <si>
    <t>渔洞组</t>
  </si>
  <si>
    <t>硬化道路1.98公里，新建M7.5挡墙236m3,涵1座。C25砼路面宽3m，厚18cm，边沟C15砼，弯道处按规范要求加宽，每公里不少于3个错车道。</t>
  </si>
  <si>
    <t>ybxfpzc-cjfjy-443</t>
  </si>
  <si>
    <t>羊槽子组</t>
  </si>
  <si>
    <t>硬化羊槽子组至清水河道路5.2公里。C25砼路面宽3.5m，厚18cm，边沟C15砼，弯道处按规范要求加宽，每公里不少于3个错车道。</t>
  </si>
  <si>
    <t>第四批市级财政专项扶贫资金、2019年度财政专项扶贫财政存量资金</t>
  </si>
  <si>
    <t>ybxfpzc-cjfjy-444</t>
  </si>
  <si>
    <t>新建惠民乡三源村二组徐家沟至渔门镇龙树村护林二组社道4.6公里路段M7.5挡墙1300m3,路面悬空C15砼填筑209 m3，路面土边沟填方370 m3。达到行业部门建设标准</t>
  </si>
  <si>
    <t>第四批市级财政专项扶贫资金</t>
  </si>
  <si>
    <t>ybxfpzc-cjfjy-445</t>
  </si>
  <si>
    <t>新建道路M7.5浆砌挡墙268m3。M7.5，达到设计要求。</t>
  </si>
  <si>
    <t>ybxfpzc-cjfjy-446</t>
  </si>
  <si>
    <t>硬化白沙沟村锅底凼社道路3.425公里（村道接口至马小良家）,规格：C25砼，砼路面宽3m,厚18cm,弯道按规范要求加宽，含边沟、错车道。</t>
  </si>
  <si>
    <t>第三批省级财政专项扶贫资金17.86万元、第一批省级财政专项扶贫资金84.89万元</t>
  </si>
  <si>
    <t>ybxfpzc-cjfjy-447</t>
  </si>
  <si>
    <t>硬化社道三段共3.6公里，有效路面宽3米、厚18厘米，每300米左右设置错车道一处。</t>
  </si>
  <si>
    <t>支援不发达地区发展资金40万元、少数民族发展资金80万元</t>
  </si>
  <si>
    <t>ybxfpzc-cjfjy-448</t>
  </si>
  <si>
    <t>硬化后元村部至下后元社道路2.2公里（规格： C25砼路面宽3米，厚18 厘米，抗折强度4.0Mpa 弯道处按规范要求加宽， 边沟C15砼，每公里不 少于3个错车道）。</t>
  </si>
  <si>
    <t>ybxfpzc-cjfjy-449</t>
  </si>
  <si>
    <t>硬化马鹿村社道路1.7791公里，（规格： C25砼路面宽3m，厚18 厘米，抗折强度4.0Mpa 弯道处按规范要求加宽， 边沟C15砼，每公里不 少于3个错车道）。</t>
  </si>
  <si>
    <t>ybxfpzc-cjfjy-450</t>
  </si>
  <si>
    <t>硬化侯家坪村扬槽子至付绍权等6条支线道路 硬化1.15公里（规格： C25砼路面宽3m，厚18 厘米，抗折强度4.0Mpa 弯道处按规范要求加宽， 边沟C15 砼，每公里不少于3个 错车道）。</t>
  </si>
  <si>
    <t>ybxfpzc-cjfjy-451</t>
  </si>
  <si>
    <t>硬化四呷左村朵格坝子至红岩社8公里（规格 C25砼路面宽3m，厚18 厘米，抗折强度4.0Mpa 弯道处按规范要求加宽， 边沟C15砼，每公里不 少于3个错车道）。</t>
  </si>
  <si>
    <t>ybxfpzc-cjfjy-452</t>
  </si>
  <si>
    <t>硬化四呷左村大山社至 红岩社4.847公里（规格 C25砼路面宽3m，厚18 厘米，抗折强度4.0Mpa 弯道处按规范要求加宽， 边沟C15砼，每公里不 少于3个错车道）。</t>
  </si>
  <si>
    <t>三峡集团捐赠资金、北京西城区捐赠结余资金</t>
  </si>
  <si>
    <t>ybxfpzc-cjfjy-453</t>
  </si>
  <si>
    <t>硬化谜塘村社道路6公里，（规格：C25砼路 面宽3m，厚18厘米， 抗折强度4.0Mpa，弯道 处按规范要求加宽，边 沟C15砼，每公里不少 于3个错车道）。</t>
  </si>
  <si>
    <t>ybxfpzc-cjfjy-454</t>
  </si>
  <si>
    <t>新建白沙沟村通村路6.2公里（红果彝族乡白沙 沟村至仁和区布德镇老 村子村），行车道宽3.5 米，路基以4.5米宽控 制。</t>
  </si>
  <si>
    <t>ybxfpzc-cjfjy-455</t>
  </si>
  <si>
    <t>维修侯家坪村社道路7公里（包括清扫路面、 清理边沟）。</t>
  </si>
  <si>
    <t>ybxfpzc-cjfjy-456</t>
  </si>
  <si>
    <t>白沙沟村新建挡墙849.2立方米</t>
  </si>
  <si>
    <t>ybxfpzc-cjfjy-457</t>
  </si>
  <si>
    <t>新建中槽村赵家桥至蔡家河坝河提挡墙1304立方米（总长525米、高 2.5米）。</t>
  </si>
  <si>
    <t>ybxfpzc-cjfjy-458</t>
  </si>
  <si>
    <t>新建马鹿村钢筋混凝土梁式平板桥1座，桥总 长16米、净跨13米、宽 4.5米。</t>
  </si>
  <si>
    <t>ybxfpzc-cjfjy-459</t>
  </si>
  <si>
    <t>侯家坪村伙食团处涵桥1座</t>
  </si>
  <si>
    <t>ybxfpzc-cjfjy-460</t>
  </si>
  <si>
    <t>新建格萨拉乡上村村清水河桥1座，新建跨度7.6m，桥面宽度4.5m</t>
  </si>
  <si>
    <t>攀钢集团捐赠资金</t>
  </si>
  <si>
    <t>ybxfpzc-cjfjy-461</t>
  </si>
  <si>
    <t>新建格萨拉乡上村村小河沟桥1座，新建跨度14m，桥面宽度4.5m，新建道路296米</t>
  </si>
  <si>
    <t>ybxfpzc-cjfjy-462</t>
  </si>
  <si>
    <t>新建格萨拉乡上村村保老组新建产业路7.022km，路基宽4.5米，特殊路段按3.5米控制</t>
  </si>
  <si>
    <t>ybxfpzc-cjfjy-463</t>
  </si>
  <si>
    <t>新建红岩社社道硬化1.6公里及其附属工程</t>
  </si>
  <si>
    <t>ybxfpzc-cjfjy-464</t>
  </si>
  <si>
    <t>茅坪子村、羊槽子村</t>
  </si>
  <si>
    <t>韭菜坪埋设Φ50PE管1000m，Φ32PE管5000m，Φ25PE管1000m；羊槽子埋设Φ32PE管300m，Φ25PE管1500m</t>
  </si>
  <si>
    <t>2019年省级水利建设专项资金</t>
  </si>
  <si>
    <t>ybxfpzc-cjfjy-465</t>
  </si>
  <si>
    <t>维修维护80m³蓄水池一口，闸阀井一处，埋设Φ50PE管1000m</t>
  </si>
  <si>
    <t>ybxfpzc-cjfjy-466</t>
  </si>
  <si>
    <t>清明地组</t>
  </si>
  <si>
    <t>建设100m³蓄水池2口，20m³蓄水池1口；埋设Ф32PE主管8000米，埋设Ф25PE分管9000米</t>
  </si>
  <si>
    <t>ybxfpzc-cjfjy-467</t>
  </si>
  <si>
    <t>建设4m³蓄水池9口</t>
  </si>
  <si>
    <t>ybxfpzc-cjfjy-468</t>
  </si>
  <si>
    <t>新建水厂围墙，新建9㎡消毒房1间，安装YG-100型二氧化氯发生器1套，埋设φ110PE引水主管900m,新建2m³取水池1口，新建太阳能板（单块250w）一套。</t>
  </si>
  <si>
    <t>2019年中央预算内投资农村饮水安全项目</t>
  </si>
  <si>
    <t>ybxfpzc-cjfjy-469</t>
  </si>
  <si>
    <t>新建20m³取水池一口，新建10m³过滤池一口，引水主管DN100镀锌钢管更换长700m，新建DN50镀锌钢管长800m，新建消毒房（9㎡）一间，新建消毒设备一套（二氧化氯发生器两套YG-100，YG-50一套），新建太阳能板（单块250w）一套</t>
  </si>
  <si>
    <t>ybxfpzc-cjfjy-470</t>
  </si>
  <si>
    <t>新建φ40PE管长4300m，新建消毒设备一套（二氧化氯发生器一套YG-100），新建太阳能板（单块250w）一套。</t>
  </si>
  <si>
    <t>ybxfpzc-cjfjy-471</t>
  </si>
  <si>
    <t>道角村、肖家坪、四呷左村</t>
  </si>
  <si>
    <t>道角村：新安装Φ20镀锌钢管2000m，内涂环氧树脂Φ20镀锌钢管2000m；肖家坪村：新建20m³水池1口，5m³沉沙池4口，抽水设施1套，泵房1间，安全警示牌4块；四呷左村：新建5m³沉沙池1口。</t>
  </si>
  <si>
    <t>ybxfpzc-cjfjy-472</t>
  </si>
  <si>
    <t>新建5m³取水池一口，20m³蓄水池1口，30m³蓄水池1口，抽水设施及系统2套，抽水泵房2间，Φ40内涂环氧树脂镀锌3000m。新建200m³蓄水池1口，Φ25PE管11000m，Φ20PE管5000m。</t>
  </si>
  <si>
    <t>ybxfpzc-cjfjy-473</t>
  </si>
  <si>
    <t>新建10m³水池1口</t>
  </si>
  <si>
    <t>ybxfpzc-cjfjy-474</t>
  </si>
  <si>
    <t>新都组</t>
  </si>
  <si>
    <t>（一）建设内容：新建八社岔口至凉山自迁安置点0.8公里社道硬化。
（二）规格：路基宽4m，砼路面宽3m，厚18cm，抗折强度4.0Mpa，含挡墙、涵管、边沟、过水路面等附属设施，每公里不少于三个错车道。</t>
  </si>
  <si>
    <t>ybxfpzc-cjfjy-475</t>
  </si>
  <si>
    <t>九组</t>
  </si>
  <si>
    <t>新建热水塘村九组φ50PE管3400m，φ32PE管900m。</t>
  </si>
  <si>
    <t>ybxfpzc-cjfjy-476</t>
  </si>
  <si>
    <t>葫芦口组</t>
  </si>
  <si>
    <t>（一）建设内容：新建社道路硬化葫芦口至梨子坪3.5公里
（二）规格：社道路路基宽4m，砼路面宽3m，厚18cm，砼抗折强度达到4.0Mpa，含挡墙、涵管、边沟、过水路面等附属设施，每公里不少于三个错车道。</t>
  </si>
  <si>
    <t>ybxfpzc-cjfjy-477</t>
  </si>
  <si>
    <t>湾滩组</t>
  </si>
  <si>
    <t>新建5m³蓄水池1口，埋设Φ20PE管1000米。</t>
  </si>
  <si>
    <t>ybxfpzc-cjfjy-478</t>
  </si>
  <si>
    <t>1.小乔地组水毁路段恢复及规格：7.5#浆砌毛石挡土墙375.3立方米，单价280元/立方米，共计105084元；过水路面3处（48平方米），单价120元/平方米，共计5760元；土石方处理2000立方米，共计42506元；60*60涵管9根，单价300元/根，共计2700元。以上合计15.605万元。2.新建产业路及规格：新建200米道路，有效路面3.5米，路基宽4.5米，5万元/公里，合计1万元。3.硬化社道路及规格：路面硬化200米，路基宽4.5m，砼路面宽3.5m，厚18cm，抗折强度4.0Mpa，含挡墙、涵管、边沟、过水路面等附属设施，每公里不少于三个错车道。单价35万元/公里，合计7万元。</t>
  </si>
  <si>
    <t>ybxfpzc-cjfjy-479</t>
  </si>
  <si>
    <t>建设内容：新建硬化社道路3.5公里：干海子社二连至沙场道路硬化2.256公里，上坪子0.25公里，安应高家0.245公里，付苏宏家0.056公里，付苏章家0.071公里，付苏聪家0.042公里，黄兴才家0.12公里，水毁路二荒地0.38公里，李阿毕家0.08公里。规模：路基宽4m，砼路面宽3米，厚18cm，抗折强度4.0Mpa，含挡墙、涵管、边沟、过水路面等附属设施，每公里不少于三个错车道工程单价：35万元/公里</t>
  </si>
  <si>
    <t>ybxfpzc-cjfjy-480</t>
  </si>
  <si>
    <t>1.修复路面3处，长140米、厚0.18厘米、砼抗折强度4.0mpa，合计88.26立方米；
2.新建m7.5浆砌毛石挡墙共9处，合计688.2立方米。
工程单价：M7.5挡墙280元/ m³，C30混凝土556元/ m³</t>
  </si>
  <si>
    <t>ybxfpzc-cjfjy-481</t>
  </si>
  <si>
    <t>建设内容：新建社道路硬化工程2.35公里：1.谭坪社道路硬化1.5公里（李兴照烤烟房至李忠富家电杆处361米，岔路口至冉明发和毛秀万家308米，社道岔路口至李非家98米，社道岔路口至刘长清家门口253米，马老二家岔路口到毛泽辉家门口480米）。2.马尔坪社（村道岔路口至毛正安家）道路硬化0.85公里。规格：路基宽4m，砼路面宽3m，厚18cm，抗折强度4.0Mpa，含挡墙、涵管、边沟、过水路面等附属设施，每公里不少于三个错车道。工程单价：单价35万/公里</t>
  </si>
  <si>
    <t>ybxfpzc-cjfjy-482</t>
  </si>
  <si>
    <t>建设内容：新建社道路硬化工程1.35公里：村道岔路至李大龙家286米，村道岔路至钱启华家155米，杨晓兵家支路10米，马兴富家岔路口到马土核家587米，马玉林支路16米，杨克古家支路49米，李绍兵家支路22米，苏小文家支路40米、杨德权家支路16米，杨德林家支路13米，村道至杨小才家40米，李顺洲支路88米，刘天才支路19米，史果落家支路9米。规模：路基宽4m，砼路面宽3米，厚18cm，抗折强度4.0Mpa，含挡墙、涵管、边沟、过水路面等附属设施，每公里不少于三个错车道.工程单价：单价35万/公里。</t>
  </si>
  <si>
    <t>ybxfpzc-cjfjy-483</t>
  </si>
  <si>
    <t>新建麻柳湾社新建河提M7.5挡墙358立方米。
工程单价：M7.5挡墙280元/ m³。</t>
  </si>
  <si>
    <t>ybxfpzc-cjfjy-484</t>
  </si>
  <si>
    <t>建设内容：新建社道路硬化工程5.3公里：团山社至荒田社道路硬化4.99公里，周文龙家岔路至杨昌洲家背后电杆处0.31公里。
规格：路基宽4m，砼路面宽3m，厚18cm，抗折强度4.0Mpa，含挡墙、涵管、边沟、过水路面等附属设施，每公里不少于三个错车道。
工程单价：单价35万/公里。</t>
  </si>
  <si>
    <t>ybxfpzc-cjfjy-485</t>
  </si>
  <si>
    <t>荒田社陈国军家旁</t>
  </si>
  <si>
    <t>新建7.5#浆砌毛石挡土墙200立方米。
单价：M7.5挡墙280元/ m³。</t>
  </si>
  <si>
    <t>ybxfpzc-cjfjy-486</t>
  </si>
  <si>
    <t>建设内容：桥涵建设1座（盐边县鳡鱼乡新建村新田榜社小河沟桥，桥面宽4.5米，桥长14米，M7.5浆砌石挡墙304.68m³，M7.5浆砌防撞墩7.15m³），硬化道路180米。规格：桥涵建设，按照设计图纸施工；180米硬化路，路基宽4m，砼路面宽3m，厚18cm，抗折强度4.0Mpa，含挡墙、涵管、边沟、过水路面等附属设施，每公里不少于三个错车道。工程单价：硬化路单价35万/公里，桥的建设价格以财评价价格为准。</t>
  </si>
  <si>
    <t>ybxfpzc-cjfjy-487</t>
  </si>
  <si>
    <t>田湾社</t>
  </si>
  <si>
    <t>新建小石洼村大河沟至转山堡埋设Φ110PE管1.58千米，新建2立方米取水池。
工程单价：蓄水池350元m³，Φ110PE管55.26元/米。</t>
  </si>
  <si>
    <t>ybxfpzc-cjfjy-488</t>
  </si>
  <si>
    <t>岔河村、大洼村、小石洼村、马鹿村、东风村</t>
  </si>
  <si>
    <t>1.小石洼村新建5立方米蓄水池5口，15立方米蓄水池1口，架设5700米Φ25PE管。
2.马鹿村5立方米蓄水池1口，架设4000米Φ25PE管。
3.东风村20立方米蓄水池1口，架设8000米Φ25PE管。
4.胜利村、岔河村架设3300米Φ25PE管。
5.大洼村2立方米取水池1口，架设2000米Φ40PE管。
六、工程单价：蓄水池350元m³，Φ25PE管4.23元/米，Φ40PE管9元/米。</t>
  </si>
  <si>
    <t>ybxfpzc-cjfjy-489</t>
  </si>
  <si>
    <t>红宝乡干坪子村</t>
  </si>
  <si>
    <t>新建硬化道路2.2km，其中：1.小干坪子垭口至侯兴高家1.0km；2.杨迷脚岔路至麻柳湾0.23km；3.当门河沟桥至董家堡堡0.47km；4.苏朝华家岔路至晚家沟0.5km。规格：路基宽4m，砼路面宽3m，厚18cm，砼抗折强度达到4.0Mpa，含挡墙、涵管、边沟、过水路面等附属设施，每公里不少于三个错车道。工程单价：30万元/km。</t>
  </si>
  <si>
    <t>ybxfpzc-cjfjy-490</t>
  </si>
  <si>
    <t>1.新建原傈僳坪社道路至丰家坪子0.672km社道路硬化，2.新建傈僳坪原社道路至蚩文海屋基0.828km社道路硬化。合计1.5km。
规格：路基宽4m，砼路面宽3m，厚18cm，砼抗折强度达到4.0Mpa，含挡墙、涵管、边沟、过水路面等附属设施，每公里不少于三个错车道。工程单价：30万元/km。</t>
  </si>
  <si>
    <t>ybxfpzc-cjfjy-491</t>
  </si>
  <si>
    <t>平滩组</t>
  </si>
  <si>
    <t>新建5m³蓄水池1口，埋设Φ32PE管2515米。
工程单价：详见盐边县财政投资评审中心《关于对红宝苗族彝族乡2019年易地扶贫搬迁公共基础设施建设农村安全饮水项目预算控制价的回函》。</t>
  </si>
  <si>
    <t>ybxfpzc-cjfjy-492</t>
  </si>
  <si>
    <t>大火山组、龙头组</t>
  </si>
  <si>
    <t>（一）大山火至谜塘沟社道路新建M7.5浆砌石挡墙576.03m³
（二）维修苗子沟桥涵及挡墙：桥墩修补C30混凝土33.825m³，新建M7.5挡墙50.64 m³
工程单价：M7.5挡墙280元/ m³，C30混凝土556元/ m³</t>
  </si>
  <si>
    <t>ybxfpzc-cjfjy-493</t>
  </si>
  <si>
    <t>新建2m³取水池1口，大槽河组新建30m³蓄水池1口，埋设Φ50PE管600m，Φ32PE管1853m。
工程单价：详见盐边县财政投资评审中心《关于对红宝苗族彝族乡2019年易地扶贫搬迁公共基础设施建设农村安全饮水项目预算控制价的回函》。</t>
  </si>
  <si>
    <t>ybxfpzc-cjfjy-494</t>
  </si>
  <si>
    <t>新建尖山村社道硬化3798.8米，其中：尖山村五组（白草坡组）已硬化道路接头处至二组（大龙井组）社道接头处道路硬化3200米；尖山村二组社道至吴华荣将216米；尖山村二组社道至陈子哈家297米，尖山村二组社道至邹仁华家85.8米。规格：社道路路基宽4m，砼路面宽3 m，厚18cm，砼抗折强度达到4.0Mpa，含挡墙、涵管、边沟、过水路面等附属设施，每公里不少于三个错车道。工程单价：社道路硬化30万元/km。</t>
  </si>
  <si>
    <t>ybxfpzc-cjfjy-495</t>
  </si>
  <si>
    <t>新建硬化社道路三虎村一、二社1公里（其中：1.碗厂河坝社道至邓宗良家300米；2.朱家河坝社道至张兰松家150米；3.大牛滚凼社道至梁家山550米。规格：社道路路基宽4m，砼路面宽3 m，厚18cm，砼抗折强度达到4.0Mpa，含挡墙、涵管、边沟、过水路面等附属设施，每公里不少于三个错车道。工程单价：社道路硬化30万元/km。</t>
  </si>
  <si>
    <t>ybxfpzc-cjfjy-496</t>
  </si>
  <si>
    <t>1.新建硬化道路苏建军家岔路口至冷水箐垭口2.3km；2.新建S216护林杨柳树至杨文新屋基2.9km。规格：社道路路基宽4m，砼路面宽3m，厚18cm，砼抗折强度达到4.0Mpa，含挡墙、涵管、边沟、过水路面等附属设施，每公里不少于三个错车道。
工程单价：社道路硬化30万元/km。</t>
  </si>
  <si>
    <t>ybxfpzc-cjfjy-497</t>
  </si>
  <si>
    <t>新建社道路硬化1.82公里：1.李家地至二组保管室1.22公里道路硬化（含到贫困户李晓红家支路120米）；2.马家地至核桃坪子0.6公里道路硬化。规格：社道路路基宽4m，砼路面宽3m，厚18cm，砼抗折强度达到4.0Mpa，含挡墙、涵管、边沟、过水路面等附属设施，每公里不少于三个错车道。工程单价：社道路硬化30万元/km。</t>
  </si>
  <si>
    <t>ybxfpzc-cjfjy-498</t>
  </si>
  <si>
    <t>1.新建社道路硬化3公里；2.新建M7.5浆砌石挡墙155立方米，C20混疑土挡墙230立方米。规格：社道路路基宽4.5m，砼路面宽3.5m，厚18cm，砼抗折强度达到4.0Mpa，含挡墙、涵管、边沟、过水路面等附属设施，每公里不少于三个错车道。
工程单价：社道路硬化35万元/km，M7.5浆砌石挡墙280元/立方米，C20混疑土挡墙480元/立方米。</t>
  </si>
  <si>
    <t>ybxfpzc-cjfjy-499</t>
  </si>
  <si>
    <t>新建硬化社道长1142m，新建硬化联户路1597m
规格：社道路路基宽4m，砼路面宽3m，厚18cm，砼抗折强度达到4.0Mpa，含挡墙、涵管、边沟、过水路面等附属设施，每公里不少于三个错车道。联户路砼路面2.5m，厚18cm，砼抗折强度达到4.0Mpa，含挡墙、涵管、边沟、过水路面等附属设施。工程单价：社道路硬化30万元/km，联户路硬化25万元/km。</t>
  </si>
  <si>
    <t>ybxfpzc-cjfjy-500</t>
  </si>
  <si>
    <t>麦皮地组、白草坪组</t>
  </si>
  <si>
    <t>（一）建设内容：1.新建硬化白草坪村麦皮地组阿力只组家至老学校道路0.81km。2.新建硬化白草坪村道至三棵树道路4km。
（二）规格：社道路路基宽4m，砼路面宽3m，厚18cm，砼抗折强度达到4.0Mpa，含挡墙、涵管、边沟、过水路面等附属设施，每公里不少于三个错车道。
工程单价：社道路硬化35万元/km</t>
  </si>
  <si>
    <t>ybxfpzc-cjfjy-501</t>
  </si>
  <si>
    <t>上扎古组</t>
  </si>
  <si>
    <t>（一）建设内容：新建硬化扎古村上扎古组马正林家至上坪子道路1.3km。
（二）规格：社道路路基宽4m，砼路面宽3m，厚18cm，砼抗折强度达到4.0Mpa，含挡墙、涵管、边沟、过水路面等附属设施，每公里不少于三个错车道。
工程单价：社道路硬化35万元/km</t>
  </si>
  <si>
    <t>ybxfpzc-cjfjy-502</t>
  </si>
  <si>
    <t>荞地组</t>
  </si>
  <si>
    <t>（一）建设内容：新建硬化正坝村荞地社岔路口至库区河边道路5km。
（二）规格：社道路路基宽4.5m，砼路面宽3.5m，厚18cm，砼抗折强度达到4.0Mpa，含挡墙、涵管、边沟、过水路面等附属设施，每公里不少于三个错车道。
工程单价：社道路硬化38万元/km</t>
  </si>
  <si>
    <t>ybxfpzc-cjfjy-503</t>
  </si>
  <si>
    <t>正坝组</t>
  </si>
  <si>
    <t>新建正坝村正坝社200m³蓄水池1口、15m³蓄水池1口，埋设25PE管5000米、32PE管8100米。
工程单价：蓄水池350元/m³；32PE管6.49元/米，25PE管4.25元/米。（以上PE管单价含管件、闸阀及安装费）。</t>
  </si>
  <si>
    <t>ybxfpzc-cjfjy-504</t>
  </si>
  <si>
    <t>川岩组</t>
  </si>
  <si>
    <t>新建100 m³蓄水池一口。
工程单价：350元/ m³</t>
  </si>
  <si>
    <t>ybxfpzc-cjfjy-505</t>
  </si>
  <si>
    <t>胡家湾组、四社</t>
  </si>
  <si>
    <t>（一）建设内容：新建社道路硬化2.3公里
（二）规模：路基宽4m，砼路面宽3米，厚18cm，抗折强度4.0Mpa，含挡墙、涵管、边沟、过水路面等附属设施，每公里不少于三个错车道
工程单价：30万元/公里</t>
  </si>
  <si>
    <t>ybxfpzc-cjfjy-506</t>
  </si>
  <si>
    <t>胡家湾组</t>
  </si>
  <si>
    <t>新建200 m³蓄水池和5 m³蓄水池一口；埋设φ25PE进水管1500米。投资：7.8万元
工程单价：蓄水池350元/m³，25PE管4.25元/米</t>
  </si>
  <si>
    <t>ybxfpzc-cjfjy-507</t>
  </si>
  <si>
    <t>小山组</t>
  </si>
  <si>
    <t>（一）胡家湾处新修建20m³取水池一口，新建250m³蓄水池一口。（二）砖厂处修建20m³取水池一口，250m³蓄水池一口。埋设φ75PE输水管道960米，φ50PE输水管道2900米，φ40PE输水管道2700米，埋设φ32PE输水管道1500米，埋设φ20PE入户管道5900米。工程单价：蓄水池350元/m³，75PE管31.8元/米，50PE管16.31元/米，40PE管10.53元/米，32PE管6.49元/米，20PE管3.91元/米（以上PE管单价含管件、闸阀及安装费）。</t>
  </si>
  <si>
    <t>ybxfpzc-cjfjy-508</t>
  </si>
  <si>
    <t>（一）建设内容：新建村子组社道路硬化0.5公里
（二）规模：路基宽4m，砼路面宽3米，厚18cm，抗折强度4.0Mpa，含挡墙、涵管、边沟、过水路面等附属设施，每公里不少于三个错车道
工程单价：30万元/公里</t>
  </si>
  <si>
    <t>ybxfpzc-cjfjy-509</t>
  </si>
  <si>
    <t>芭蕉组</t>
  </si>
  <si>
    <t>（一）建设内容：新建社道路硬化李光友家屋基至叶家屋基6公里
（二）规模：路基宽4m，砼路面宽3米，厚18cm，抗折强度4.0Mpa，含挡墙、涵管、边沟、过水路面等附属设施，每公里不少于三个错车道
工程单价：30万元/公里</t>
  </si>
  <si>
    <t>ybxfpzc-cjfjy-510</t>
  </si>
  <si>
    <t>芭蕉组新建 2m³取水池 4口、300m³蓄水池 1 口，埋设Φ50PE 管 6600 米、Φ40PE 管 4700 米、Φ32PE 管 5200米、Φ25PE 管 13000 米。投资：35.38 万元。
六、工程单价：蓄水池350元/m³，50PE管16.31 元/米，40PE管10.53 元/米，32PE管6.49 元/米，25PE管4.25 元/米。</t>
  </si>
  <si>
    <t>ybxfpzc-cjfjy-511</t>
  </si>
  <si>
    <t>1. 河坝组新建产业路毛路2.4千米，路基宽4米，有效路面宽3.5米，；2. 新建河坝组便民平板桥涵一座，长8米，宽3.5米，高2米，跨度7米；3.新建桐子湾平板涵一座，宽3.5米，跨度2米，高2米。
工程单价：产业路5万元/公里，桥涵以财评中心价格为准。</t>
  </si>
  <si>
    <t>ybxfpzc-cjfjy-512</t>
  </si>
  <si>
    <t>1.国胜乡上田坝家鸡沟段道路硬化2.64公里，4.5m宽，厚18cm，砼抗折强度达到4.0Mpa，含边沟、过水路面等附属设施，每公里不少于三个错车道。
2. M7.5浆砌毛石挡墙1400m。
3.盖板涵4道（每道规格为：涵长5.5m，涵宽4m，涵墙高6.5m一道；涵长5.5m，涵宽1.5m，涵高1m一道；涵长5.5m，涵宽1m，涵高1m二道）
工程单价：硬化路面单价45万/公里，M7.5浆砌毛石挡墙280元/m³，盖板涵以财评单价为准。</t>
  </si>
  <si>
    <t>ybxfpzc-cjfjy-513</t>
  </si>
  <si>
    <t>热水塘村和新村村</t>
  </si>
  <si>
    <t>热水塘村新建2m³蓄水池1口，埋设Φ25PE管300米；新村村新建2m³蓄水池1口，埋设Φ25PE管400米。
工程单价：蓄水池350元m³，25PE管4.25元/米。</t>
  </si>
  <si>
    <t>ybxfpzc-cjfjy-514</t>
  </si>
  <si>
    <t>上岔河组</t>
  </si>
  <si>
    <t>新建村部厕所一个，面积9㎡。
工程单价：详见盐边县财政投资评审中心《关于对格萨拉彝族乡坪原村村部改造项目预算控制价的评审报告》（盐财投评〔2019〕44号）</t>
  </si>
  <si>
    <t>ybxfpzc-cjfjy-515</t>
  </si>
  <si>
    <t>拉克组</t>
  </si>
  <si>
    <t>硬化联村道路长3.5公里，其中6米宽1.827公里，5米宽0.642公里，4米宽1.031公里以及其他附属工程，具体工程内容见财评清单。
工程单价：以财评单价为准</t>
  </si>
  <si>
    <t>ybxfpzc-cjfjy-516</t>
  </si>
  <si>
    <t>湾果组</t>
  </si>
  <si>
    <t>硬化联村道路长2.2公里，路面宽4米，跑马坪环形停车场长130m，均宽7m以及其他附属工程，具体工程内容见财评清单。
工程单价：以财评单价为准</t>
  </si>
  <si>
    <t>ybxfpzc-cjfjy-517</t>
  </si>
  <si>
    <t>毛菇厂组</t>
  </si>
  <si>
    <t>新建5m³水池1口，埋设Φ25PE管1500米
工程单价：蓄水池350元m³，25PE管4.25元/米。</t>
  </si>
  <si>
    <t>ybxfpzc-cjfjy-518</t>
  </si>
  <si>
    <t>架设Ф32镀锌钢管2500米。
工程单价：以财评中心单价为准。</t>
  </si>
  <si>
    <t>ybxfpzc-cjfjy-519</t>
  </si>
  <si>
    <t>古德组、毛菇厂组</t>
  </si>
  <si>
    <t>（一）建设内容：新建硬化古德村村道，稗子田至古德段4.4公里，毛菇厂段2公里，合计6.4公里。
（二）规模：路基宽4.5m，砼路面宽3.5米，厚18cm，抗折强度4.0Mpa，含挡墙、涵管、边沟、过水路面等附属设施，每公里不少于三个错车道。
工程单价：35万元/公里。</t>
  </si>
  <si>
    <t>ybxfpzc-cjfjy-520</t>
  </si>
  <si>
    <t>干海子组、杨柳湾组</t>
  </si>
  <si>
    <t>新建2立方米蓄水池3口、20立方米蓄水池1口、60立方米蓄水池1口、80立方米蓄水池1口，牲畜饮水槽1条，挡墙50米；架设DN40（壁厚3mm）镀锌钢管6000m，新建管道支墩浆砌石18.9立方米，敷设PE入户管网4045m。（含闸阀、闸阀井等设施、设备）。
工程单价：以财评中心单价为准。</t>
  </si>
  <si>
    <t>ybxfpzc-cjfjy-521</t>
  </si>
  <si>
    <t>（一）建设内容：新建硬化茅坪子村小槽社社道全长5km。
（二）规模：路基宽3.5m，砼路面宽3米，厚18cm，抗折强度4.0Mpa，含挡墙、涵管、边沟、过水路面等附属设施，每公里不少于三个错车道。
工程单价：35万元/公里。</t>
  </si>
  <si>
    <t>ybxfpzc-cjfjy-522</t>
  </si>
  <si>
    <t>（一）建设内容：新建村道至上岔河组社道路7.78公里，其中：土方开挖21204m³、石方开挖5301m³、M7.5浆砌石挡墙50.4m
（二）规模：有效路面宽3.5m，路基宽4.5m
工程单价：M7.5挡墙280元/ m³，土方开挖、石方开挖以财评中心单位为准。</t>
  </si>
  <si>
    <t>ybxfpzc-cjfjy-523</t>
  </si>
  <si>
    <t>花椒箐组、中槽组</t>
  </si>
  <si>
    <t>（一）建设内容：新建硬化伍家湾道路1.5公里，中槽组道路硬化0.5公里，合计为2公里
（二）规模：路基宽3.5m，砼路面宽3米，厚18cm，抗折强度4.0Mpa，含挡墙、涵管、边沟、过水路面等附属设施，每公里不少于三个错车道
工程单价：30万元/公里</t>
  </si>
  <si>
    <t>ybxfpzc-cjfjy-524</t>
  </si>
  <si>
    <t>干坝塘组</t>
  </si>
  <si>
    <t>（一）建设内容：新建硬化梁子田村干坝塘组曾家至何从祥家道路1.8公里
（二）规模：路基宽3.5m，砼路面宽3米，厚18cm，抗折强度4.0Mpa，含挡墙、涵管、边沟、过水路面等附属设施，每公里不少于三个错车道。工程单价：30万元/公里</t>
  </si>
  <si>
    <t>ybxfpzc-cjfjy-525</t>
  </si>
  <si>
    <t>大坪子、省棚子组</t>
  </si>
  <si>
    <t>（一）建设内容：新建硬化省棚子村大坪子组学校至马洪湾延伸至院子2.1公里，双湾至顾帮富家0.3公里，合计2.4公里
（二）规模：路基宽3.5m，砼路面宽3米，厚18cm，抗折强度4.0Mpa，含挡墙、涵管、边沟、过水路面等附属设施，每公里不少于三个错车道
工程单价：30万元/公里</t>
  </si>
  <si>
    <t>ybxfpzc-cjfjy-526</t>
  </si>
  <si>
    <t>上大槽组</t>
  </si>
  <si>
    <t>（一）建设内容：新建硬化大槽村上大槽组沙才林家至史家明家屋基道路1.8公里
（二）规模：路基宽3.5m，砼路面宽3米，厚18cm，抗折强度4.0Mpa，含挡墙、涵管、边沟、过水路面等附属设施，每公里不少于三个错车道
工程单价：30万元/公里</t>
  </si>
  <si>
    <t>ybxfpzc-cjfjy-527</t>
  </si>
  <si>
    <t>柑子坪、草坪组</t>
  </si>
  <si>
    <t>（一）建设内容：羊岔路至吴秀海家旁边1.75公里，敬老院至李正兴家旁边0.3公里，合计2.05公里。
（二）规模：路基宽3.5m，砼路面宽3米，厚18cm，抗折强度4.0Mpa，含挡墙、涵管、边沟、过水路面等附属设施，每公里不少于三个错车道。
工程单价：30万元/公里。</t>
  </si>
  <si>
    <t>ybxfpzc-cjfjy-528</t>
  </si>
  <si>
    <t>红果彝族乡大槽村小槽组贫困户建房道路维修2km，处理土石7400 m³。</t>
  </si>
  <si>
    <t>ybxfpzc-cjfjy-529</t>
  </si>
  <si>
    <t>红果彝族乡大槽村凉山自迁安置点新建道路 1 公里，路基宽4.5m，路面宽3.5 m。</t>
  </si>
  <si>
    <t>ybxfpzc-cjfjy-530</t>
  </si>
  <si>
    <t>锅底凼组</t>
  </si>
  <si>
    <t>红果彝族乡白沙沟村凉山自迁贫困户入户路改扩建1.2公里，路面宽3.5m。</t>
  </si>
  <si>
    <t>ybxfpzc-cjfjy-531</t>
  </si>
  <si>
    <t>红果彝族乡梁子田村干坝塘组凉山自迁贫困户入户路改扩建3.1 公里。</t>
  </si>
  <si>
    <t>ybxfpzc-cjfjy-532</t>
  </si>
  <si>
    <t>新建省棚子村大坪子组马洪湾至院子1.5km入户路，路基宽4.5m，路面宽3.5m。</t>
  </si>
  <si>
    <t>ybxfpzc-cjfjy-533</t>
  </si>
  <si>
    <t>红果村六组凉山自迁安置点新建道路3公里，路基宽4.5m，路面宽3.5m。</t>
  </si>
  <si>
    <t>ybxfpzc-cjfjy-534</t>
  </si>
  <si>
    <t>新建蒿枝坪村清明地组入户路长 0.6 公里，路基宽4.5m，路面宽3.5 m。</t>
  </si>
  <si>
    <t>ybxfpzc-cjfjy-535</t>
  </si>
  <si>
    <t>新建梁子田村干坝塘组入户路长1.8公里，路基宽4.5m，路面宽3.5m。</t>
  </si>
  <si>
    <t>ybxfpzc-cjfjy-536</t>
  </si>
  <si>
    <t>草坪社新建150m³蓄水池1口，埋设Φ25PE管500米。新建5m³蓄水池2口，埋设Φ25PE管800米。</t>
  </si>
  <si>
    <t>ybxfpzc-cjfjy-537</t>
  </si>
  <si>
    <t>新建5m³蓄水池15口，埋设Φ25PE管7500米。</t>
  </si>
  <si>
    <t>ybxfpzc-cjfjy-538</t>
  </si>
  <si>
    <t>1.新建200m³水池1口；2.埋设Φ50PE管2800米、Φ40PE管200米、Φ32PE管1000米，Φ25PE管3000米；3.钻深井一口150米；4.抽水泵（8kw）1台，电缆乡200m，钢绳400m；5.新建2㎡抽水管理房1间。</t>
  </si>
  <si>
    <t>ybxfpzc-cjfjy-539</t>
  </si>
  <si>
    <t>新建淘水村二组堰渠总计974米。其中：M75浆砌毛石边墙633.8m³,C15砼边墙、底沟173.47m³。</t>
  </si>
  <si>
    <t>ybxfpzc-cjfjy-540</t>
  </si>
  <si>
    <t>下村组新建取水池10m³，净水池1m³，蓄水池23m³，共计34m³;埋设Φ32PE管3280m。</t>
  </si>
  <si>
    <t>ybxfpzc-cjfjy-541</t>
  </si>
  <si>
    <t>1.新建黄竹湾社道路硬化3公里，其中：原硬化路接头至贺正友家845m，小湾子岔路至黄竹湾顶516m，丰树银家老屋基至李树会家岔路1038m，石丫口至山茶花拐拐298m，赵勇树家背后至赵兴富家211m，丁志才家岔路至贺正安家92m；2.大槽组家挡湾硬化路接头至杉木坪道路硬化2.334公里；合计5.334公里。规格：砼路面3m宽，厚18cm，抗折强度4.0Mpa，含涵洞、挡墙、过水路面、背沟等附属设施，每公里不少于5个错车道。</t>
  </si>
  <si>
    <t>ybxfpzc-cjfjy-542</t>
  </si>
  <si>
    <t>（一）新建挡墙386.85m³（二）土石方开挖3203.34m。</t>
  </si>
  <si>
    <t>ybxfpzc-cjfjy-543</t>
  </si>
  <si>
    <t>上田坝组</t>
  </si>
  <si>
    <t>新建大毕村（原上田坝村）上田坝组（原山边组）社道路硬化0.634公里</t>
  </si>
  <si>
    <t>ybxfpzc-cjfjy-544</t>
  </si>
  <si>
    <t>择木龙村</t>
  </si>
  <si>
    <t>新建蚂蝗箐组周家侧面长141米，M75浆砌毛石防洪堤650m³，新建大槽河组163米，M75浆砌毛石防洪堤750m³，合计1400m³</t>
  </si>
  <si>
    <t>ybxfpzc-cjfjy-545</t>
  </si>
  <si>
    <t>新建黄锅硬化路接头至叫顶山侧面社道路硬化2.06公里，砼路面3m宽；新建大干坪子组、小干坪子组、长岭埂组、友谊组道路硬化2.1公里，砼路面宽2.5米。规格：厚18cm，抗折强度4.0Mpa，含涵洞、挡墙、过水路面、背沟等附属设施，每公里不少于5个错车道。</t>
  </si>
  <si>
    <t>ybxfpzc-cjfjy-546</t>
  </si>
  <si>
    <t>1.新建钢丝桥挡头至王家河坝道路硬化0.67公里，砼路面3m宽；2.新建大片至狮子堡电站道路硬化2.855公里，砼路面3.5米宽。规格：厚18cm，抗折强度4.0Mpa，含涵洞、挡墙、过水路面、背沟等附属设施，每公里不少于5个错车道。</t>
  </si>
  <si>
    <t>ybxfpzc-cjfjy-547</t>
  </si>
  <si>
    <t>1.新建新组M75浆砌毛石挡墙700立方米，其中：谢家湾557m³，尔呷屋基143m³。2.安装谢家湾挡墙处DN400涵管4米。</t>
  </si>
  <si>
    <t>ybxfpzc-cjfjy-548</t>
  </si>
  <si>
    <t>支六河村上岔河组变压路至桃树湾垭口社道硬化1.3公里，规格：砼路面3m宽，厚18cm，抗折强度4.0Mpa，含涵洞、挡墙、过水路面、背沟等附属设施，每公里不少于5个错车道。</t>
  </si>
  <si>
    <t>ybxfpzc-cjfjy-549</t>
  </si>
  <si>
    <t>新建贺家沟岔路至贺明高家下面社道硬化2.7公里，规格：砼路面3m宽，厚18cm，抗折强度4.0Mpa，含涵洞、挡墙、过水路面、背沟等附属设施，每公里不少于5个错车道。</t>
  </si>
  <si>
    <t>ybxfpzc-cjfjy-550</t>
  </si>
  <si>
    <t>新建村道岔路口至马各各家屋后社道路硬化0.176公里。规格：砼路面3m宽，厚18cm，抗折强度4.0Mpa，含涵洞、挡墙、过水路面、背沟等附属设施，每公里不少于5个错车道。</t>
  </si>
  <si>
    <t>ybxfpzc-cjfjy-551</t>
  </si>
  <si>
    <t>新建肖起才家至王盛容家0.87公里道路硬化，规格：砼路面3m宽，厚18cm，抗折强度4.0Mpa，含涵洞、挡墙、过水路面、背沟等附属设施，每公里不少于5个错车道。</t>
  </si>
  <si>
    <t>ybxfpzc-cjfjy-552</t>
  </si>
  <si>
    <t>新建正坝组许家坪子至许家山道路毛路0.4公里，规格：路基宽4.5m，有效路面3.5m，含挡墙、涵洞、边沟等附属设施。</t>
  </si>
  <si>
    <t>ybxfpzc-cjfjy-553</t>
  </si>
  <si>
    <t>力马村（原鳡鱼村）</t>
  </si>
  <si>
    <t>力马村（原鳡鱼村）街基组新建50m³蓄水池2口，合计100m³；2.埋设Φ50PE管1000米、Φ40PE管3000米、Φ25PE管4025米。</t>
  </si>
  <si>
    <t>ybxfpzc-cjfjy-554</t>
  </si>
  <si>
    <t>一、黄竹湾组：1.龙洞湾新建2m³取水口1口，大湾子加固50m³蓄水池1口，干家屋基新建10m³蓄水池1口；2. 黄竹湾社埋设Φ25PE饮水管11000米；3.百灵山新建5m³取水口2口。                                                                                                             二、傈僳湾组：1.新建砖砌10m³蓄水池1口；新建50m³水池1口；新建砖砌5m³蓄水池1口。</t>
  </si>
  <si>
    <t>ybxfpzc-cjfjy-555</t>
  </si>
  <si>
    <t>1.新建沙坝组王家堡堡30m³蓄水池1口，埋设50PE管300米、32PE管2500米、25PE管1000米。2.蚂蝗箐组黄家侧面新建10m³蓄水池1口，32PE管1200米；3.平坦组32PE管1000米，25PE管2000米。</t>
  </si>
  <si>
    <t>ybxfpzc-cjfjy-556</t>
  </si>
  <si>
    <t>新建M75浆砌毛石挡墙394立方米。</t>
  </si>
  <si>
    <t>ybxfpzc-cjfjy-557</t>
  </si>
  <si>
    <t>—</t>
  </si>
  <si>
    <t>管护集体和个人重点公益林面积4698亩</t>
  </si>
  <si>
    <t>ybxfpzc-cjfjy-558</t>
  </si>
  <si>
    <t>管护集体和个人重点公益林面积3218亩</t>
  </si>
  <si>
    <t>ybxfpzc-cjfjy-559</t>
  </si>
  <si>
    <t>管护集体和个人重点公益林面积1761亩</t>
  </si>
  <si>
    <t>ybxfpzc-cjfjy-560</t>
  </si>
  <si>
    <t>管护集体和个人重点公益林面积8623亩</t>
  </si>
  <si>
    <t>ybxfpzc-cjfjy-561</t>
  </si>
  <si>
    <t>管护集体和个人重点公益林面积9357亩</t>
  </si>
  <si>
    <t>ybxfpzc-cjfjy-562</t>
  </si>
  <si>
    <t>管护集体和个人重点公益林面积6999亩</t>
  </si>
  <si>
    <t>ybxfpzc-cjfjy-563</t>
  </si>
  <si>
    <t>管护集体和个人重点公益林面积5221亩</t>
  </si>
  <si>
    <t>ybxfpzc-cjfjy-564</t>
  </si>
  <si>
    <t>管护集体和个人重点公益林面积2189亩</t>
  </si>
  <si>
    <t>ybxfpzc-cjfjy-565</t>
  </si>
  <si>
    <t>管护集体和个人重点公益林面积6509亩</t>
  </si>
  <si>
    <t>ybxfpzc-cjfjy-566</t>
  </si>
  <si>
    <t>管护集体和个人重点公益林面积3106亩</t>
  </si>
  <si>
    <t>ybxfpzc-cjfjy-567</t>
  </si>
  <si>
    <t>管护集体和个人重点公益林面积2532亩</t>
  </si>
  <si>
    <t>ybxfpzc-cjfjy-568</t>
  </si>
  <si>
    <t>管护集体和个人重点公益林面积4426亩</t>
  </si>
  <si>
    <t>ybxfpzc-cjfjy-569</t>
  </si>
  <si>
    <t>管护集体和个人重点公益林面积6031亩</t>
  </si>
  <si>
    <t>ybxfpzc-cjfjy-570</t>
  </si>
  <si>
    <t>管护集体和个人重点公益林面积5046亩</t>
  </si>
  <si>
    <t>ybxfpzc-cjfjy-571</t>
  </si>
  <si>
    <t>管护集体和个人重点公益林面积7746亩</t>
  </si>
  <si>
    <t>ybxfpzc-cjfjy-572</t>
  </si>
  <si>
    <t>管护集体和个人重点公益林面积4384亩</t>
  </si>
  <si>
    <t>ybxfpzc-cjfjy-573</t>
  </si>
  <si>
    <t>管护集体和个人重点公益林面积3075亩</t>
  </si>
  <si>
    <t>ybxfpzc-cjfjy-574</t>
  </si>
  <si>
    <t>管护集体和个人重点公益林面积3740亩</t>
  </si>
  <si>
    <t>ybxfpzc-cjfjy-575</t>
  </si>
  <si>
    <t>管护集体和个人重点公益林面积6629亩</t>
  </si>
  <si>
    <t>ybxfpzc-cjfjy-576</t>
  </si>
  <si>
    <t>管护集体和个人重点公益林面积2303亩</t>
  </si>
  <si>
    <t>ybxfpzc-cjfjy-577</t>
  </si>
  <si>
    <t>管护集体和个人重点公益林面积4568亩</t>
  </si>
  <si>
    <t>ybxfpzc-cjfjy-578</t>
  </si>
  <si>
    <t>管护集体和个人重点公益林面积1746亩</t>
  </si>
  <si>
    <t>ybxfpzc-cjfjy-579</t>
  </si>
  <si>
    <t>管护集体和个人重点公益林面积3450亩</t>
  </si>
  <si>
    <t>ybxfpzc-cjfjy-580</t>
  </si>
  <si>
    <t>管护集体和个人重点公益林面积3164亩</t>
  </si>
  <si>
    <t>ybxfpzc-cjfjy-581</t>
  </si>
  <si>
    <t>管护集体和个人重点公益林面积1472亩</t>
  </si>
  <si>
    <t>ybxfpzc-cjfjy-582</t>
  </si>
  <si>
    <t>管护集体和个人重点公益林面积2802亩</t>
  </si>
  <si>
    <t>ybxfpzc-cjfjy-583</t>
  </si>
  <si>
    <t>管护集体和个人重点公益林面积2027亩</t>
  </si>
  <si>
    <t>ybxfpzc-cjfjy-584</t>
  </si>
  <si>
    <t>管护集体和个人重点公益林面积3591亩</t>
  </si>
  <si>
    <t>ybxfpzc-cjfjy-585</t>
  </si>
  <si>
    <t>管护集体和个人重点公益林面积3038亩</t>
  </si>
  <si>
    <t>ybxfpzc-cjfjy-586</t>
  </si>
  <si>
    <t>管护集体和个人重点公益林面积4274亩</t>
  </si>
  <si>
    <t>ybxfpzc-cjfjy-587</t>
  </si>
  <si>
    <t>管护集体和个人重点公益林面积2768亩</t>
  </si>
  <si>
    <t>ybxfpzc-cjfjy-588</t>
  </si>
  <si>
    <t>新建2m³取水口2口，100m³蓄水池1口，50m³蓄水口7口，Φ40钢管管7750米，PEφ25管7500米。</t>
  </si>
  <si>
    <t>ybxfpzc-cjfjy-589</t>
  </si>
  <si>
    <t>支六村</t>
  </si>
  <si>
    <t>在产业土地中间三面光沟堰3km，灌面 0.3m×0.3m ；</t>
  </si>
  <si>
    <t>ybxfpzc-cjfjy-590</t>
  </si>
  <si>
    <t>力苏坪组</t>
  </si>
  <si>
    <t>硬化产业基地内道路1公里，有效路面宽3米、厚18厘米，边沟30×30</t>
  </si>
  <si>
    <t>ybxfpzc-cjfjy-591</t>
  </si>
  <si>
    <t>架设 PE 管道 12600米，其中：Φ50PE 引水主管 4400 米，Φ32PE1700米、Φ25PE支管6500米，新建配套蓄水池 8口43 立方：2立方4口、5立方3口、20立方1口,整治蓄水池 4 口共 40m³。</t>
  </si>
  <si>
    <t>ybxfpzc-cjfjy-592</t>
  </si>
  <si>
    <t>芦家坪组</t>
  </si>
  <si>
    <t xml:space="preserve">硬化产业基地内的作业道路硬化1.86公里，厚18厘米，其中：宽3米的300米、宽2.5米的1560米、在必要的地方设置错车道；                                                                                     </t>
  </si>
  <si>
    <t>ybxfpzc-cjfjy-593</t>
  </si>
  <si>
    <t>计划实施桐子林镇金河村中沟湾组凉山自迁群众安全饮水项目1个</t>
  </si>
  <si>
    <t>第一批市级财政专项扶贫资金、2019年度财政专项扶贫财政存量资金</t>
  </si>
  <si>
    <t>ybxfpzc-cjfjy-594</t>
  </si>
  <si>
    <t>富阳村水库至川岩5公里，规格：C25砼，砼路面宽3.5m,厚18cm,弯道按规范要求加宽，含边沟、错车道。</t>
  </si>
  <si>
    <t>ybxfpzc-cjfjy-595</t>
  </si>
  <si>
    <t>德阳村天平组至川岩组社道路硬化5.6公里，规格：C25砼，砼路面宽3m,厚18cm,弯道按规范要求加宽，含边沟、错车道。</t>
  </si>
  <si>
    <t>ybxfpzc-cjfjy-596</t>
  </si>
  <si>
    <t>毛家山社道路硬化3公里，李树乾户至大花地社李树友户,规格：C25砼，砼路面宽3m,厚18cm,弯道按规范要求加宽，含边沟、错车道。</t>
  </si>
  <si>
    <t>ybxfpzc-cjfjy-597</t>
  </si>
  <si>
    <t>村道路维修，新建挡墙420立方米</t>
  </si>
  <si>
    <t>ybxfpzc-cjfjy-598</t>
  </si>
  <si>
    <t>铁匠坪社道路硬化0.3公里，规格：C25砼，砼路面宽3m,厚18cm,弯道按规范要求加宽，含边沟、错车道。</t>
  </si>
  <si>
    <t>第二批省级财政专项扶贫资金2.93万元、第二批市级财政专项扶贫资金6.07万元</t>
  </si>
  <si>
    <t>ybxfpzc-cjfjy-599</t>
  </si>
  <si>
    <t>道角村干河组至烂凼社道路硬化3公里，规格：C25砼，砼路面宽3m,厚18cm,弯道按规范要求加宽，含边沟、错车道。</t>
  </si>
  <si>
    <t>ybxfpzc-cjfjy-600</t>
  </si>
  <si>
    <t>羊排喜组、野麻地组、热水沟组、观音岩组</t>
  </si>
  <si>
    <t>羊排喜组、野麻地组、热水沟组、观音岩组社道路硬化5公里，规格：C25砼，砼路面宽3m,厚18cm,弯道按规范要求加宽，含边沟、错车道。</t>
  </si>
  <si>
    <t>ybxfpzc-cjfjy-601</t>
  </si>
  <si>
    <t>侯家坪</t>
  </si>
  <si>
    <t>维修村道200m,新建200m³堡坎</t>
  </si>
  <si>
    <t>ybxfpzc-cjfjy-602</t>
  </si>
  <si>
    <t>维修村道3km</t>
  </si>
  <si>
    <t>ybxfpzc-cjfjy-603</t>
  </si>
  <si>
    <t>松坪子至熊狗梁子道路硬化2.7公里,规格：C25砼，砼路面宽3m,厚18cm,弯道按规范要求加宽，含边沟、错车道。</t>
  </si>
  <si>
    <t>ybxfpzc-cjfjy-604</t>
  </si>
  <si>
    <t>新建花地村小湾子公路挡墙900立方米</t>
  </si>
  <si>
    <t>ybxfpzc-cjfjy-605</t>
  </si>
  <si>
    <t>上村游客服务中心至高山牧场道路硬化2.171公里，规格：C25砼，砼路面宽3.5m,厚18cm,弯道按规范要求加宽，含边沟、错车道。</t>
  </si>
  <si>
    <t>ybxfpzc-cjfjy-606</t>
  </si>
  <si>
    <t>维修、抢修村道路11.5公里</t>
  </si>
  <si>
    <t>ybxfpzc-cjfjy-607</t>
  </si>
  <si>
    <t>新建组</t>
  </si>
  <si>
    <t>新建组道路硬化1.2公里，规格：C25砼，砼路面宽3m,厚18cm,弯道按规范要求加宽，含边沟、错车道。</t>
  </si>
  <si>
    <t>ybxfpzc-cjfjy-608</t>
  </si>
  <si>
    <t>坪原村（原洼落村）社道路硬化4.1公里,规格：C25砼，砼路面宽3m,厚18cm,弯道按规范要求加宽，含边沟、错车道。</t>
  </si>
  <si>
    <t>ybxfpzc-cjfjy-609</t>
  </si>
  <si>
    <t>支六河村道至仰天湾社道路硬化2.5公里，规格：C25砼，砼路面宽3m,厚18cm,弯道按规范要求加宽，含边沟、错车道。</t>
  </si>
  <si>
    <t>ybxfpzc-cjfjy-610</t>
  </si>
  <si>
    <t>解决茅坪子村村道硬化工程施工用水费用</t>
  </si>
  <si>
    <t>ybxfpzc-cjfjy-611</t>
  </si>
  <si>
    <t>五社</t>
  </si>
  <si>
    <t>计划实施红果乡红果村堰渠三面光项目1个，新建30*30 堰渠三面光1.2公里。</t>
  </si>
  <si>
    <t>ybxfpzc-cjfjy-612</t>
  </si>
  <si>
    <t>计划实施贫困户安全饮水项目1项，新建 2m³取水口 1 口、50m3蓄水池2口，Φ32PE 管 5000 米，Φ25PE 管 3000 米。</t>
  </si>
  <si>
    <t>ybxfpzc-cjfjy-613</t>
  </si>
  <si>
    <t>计划新建10m³蓄水池3口，Φ25PE管350米。</t>
  </si>
  <si>
    <t>ybxfpzc-cjfjy-614</t>
  </si>
  <si>
    <t>傈僳湾组、黄竹湾组</t>
  </si>
  <si>
    <t>傈僳湾组新建蓄水池1口200m3，架设Φ32PE管2km、Φ25PE管2km；黄竹湾组新建蓄水池100m32口、20m35口、10m33口，架设Φ50PE管10.8km、Φ32PE管5.53km、Φ25PE管6.351km;计划架设Φ50PE管86m、Φ40PE管4000m、Φ32PE管7340m、Φ25PE管200m。</t>
  </si>
  <si>
    <t>第一批省级财政专项扶贫资金9.2万元、第三批省级财政专项扶贫资金25万元</t>
  </si>
  <si>
    <t>ybxfpzc-cjfjy-615</t>
  </si>
  <si>
    <t>新建20m³蓄水池1口</t>
  </si>
  <si>
    <t>ybxfpzc-cjfjy-616</t>
  </si>
  <si>
    <t>荞地箐社</t>
  </si>
  <si>
    <t>计划实施新建2m³取水口1口，100m³蓄水池3口，配套75PE管4000米。</t>
  </si>
  <si>
    <t>ybxfpzc-cjfjy-617</t>
  </si>
  <si>
    <t>计划实施贫困户安全饮水项目1项，新建2m³取水口1口、30m3蓄水池1口，Φ25PE 管1500米。</t>
  </si>
  <si>
    <t>ybxfpzc-cjfjy-618</t>
  </si>
  <si>
    <t>计划实施贫困户安全饮水项目1项，新建2m³取水口1口、Φ25PE管5200米。</t>
  </si>
  <si>
    <t>ybxfpzc-cjfjy-619</t>
  </si>
  <si>
    <t>计划实施特殊困难户安全饮水项目1项，新建2m³取水口1口、Φ25PE管2000米。</t>
  </si>
  <si>
    <t>ybxfpzc-cjfjy-620</t>
  </si>
  <si>
    <t>计划新建热水塘村10m³蓄水池3口。</t>
  </si>
  <si>
    <t>ybxfpzc-cjfjy-621</t>
  </si>
  <si>
    <t>新建2m³取水口1口，5m³蓄水池1口，安装埋设ф25PE管6000米</t>
  </si>
  <si>
    <t>ybxfpzc-cjfjy-622</t>
  </si>
  <si>
    <t>新建2m³取水口1口，2m³蓄水池5口，安装埋设ф25PE管3000米</t>
  </si>
  <si>
    <t>ybxfpzc-cjfjy-623</t>
  </si>
  <si>
    <t>计划新建2m³取水池一口，3m³蓄水池一口，铺设φ25PE管800m。</t>
  </si>
  <si>
    <t>ybxfpzc-cjfjy-624</t>
  </si>
  <si>
    <t>计划新建2m³取水池一口，新建50m³蓄水池两口，新建100m³蓄水池一口，铺设Φ25PE管8000米，Φ32PE管500m，维护岩头取水点至压力池。</t>
  </si>
  <si>
    <t>ybxfpzc-cjfjy-625</t>
  </si>
  <si>
    <t>计划新建2m³取水口13口、5m³蓄水池7口，20m³蓄水池1口，铺设Φ25PE管6200米，Φ32PE管2000米。</t>
  </si>
  <si>
    <t>ybxfpzc-cjfjy-626</t>
  </si>
  <si>
    <t>龙树村、新开田村、双龙村</t>
  </si>
  <si>
    <t>计划新建新开田村新建蓄水池10m³蓄水池2口，2m³取水池1口，铺设Φ25PE管1560m；双龙村新建10m³蓄水池2口，2m³ 取水池2口，铺设Φ25PE管2100m；龙树村新建10m³蓄水池2口，2m³ 取水池1口，铺设Φ25PE管800m。</t>
  </si>
  <si>
    <t>ybxfpzc-cjfjy-627</t>
  </si>
  <si>
    <t>计划实施温泉乡道角村贫困户安全饮水项目 1项，新建 2m³取水口1口、50m³蓄水池1口、φ40PE管11300 米。</t>
  </si>
  <si>
    <t>ybxfpzc-cjfjy-628</t>
  </si>
  <si>
    <t>计划实施温泉乡野麻地村贫困户安全饮水项目1项，新建2m³取水口1口、φ40PE管7000米。</t>
  </si>
  <si>
    <t>ybxfpzc-cjfjy-629</t>
  </si>
  <si>
    <t>新建取水口2m3水池1口，50m3蓄水池1口，φ25水管7300米</t>
  </si>
  <si>
    <t>ybxfpzc-cjfjy-630</t>
  </si>
  <si>
    <r>
      <rPr>
        <sz val="10"/>
        <rFont val="宋体"/>
        <charset val="134"/>
      </rPr>
      <t>计划新建作坊村2m³取水口1口、30m³蓄水池1口，</t>
    </r>
    <r>
      <rPr>
        <sz val="10"/>
        <rFont val="Arial"/>
        <charset val="134"/>
      </rPr>
      <t>ϕ</t>
    </r>
    <r>
      <rPr>
        <sz val="10"/>
        <rFont val="宋体"/>
        <charset val="134"/>
      </rPr>
      <t>50水管350米，</t>
    </r>
    <r>
      <rPr>
        <sz val="10"/>
        <rFont val="Arial"/>
        <charset val="134"/>
      </rPr>
      <t>ϕ</t>
    </r>
    <r>
      <rPr>
        <sz val="10"/>
        <rFont val="宋体"/>
        <charset val="134"/>
      </rPr>
      <t>25水管2800米。</t>
    </r>
  </si>
  <si>
    <t>ybxfpzc-cjfjy-631</t>
  </si>
  <si>
    <r>
      <rPr>
        <sz val="10"/>
        <rFont val="宋体"/>
        <charset val="134"/>
      </rPr>
      <t>计划新建板依村2m³取水口1口、100m³蓄水池1口，</t>
    </r>
    <r>
      <rPr>
        <sz val="10"/>
        <rFont val="Arial"/>
        <charset val="134"/>
      </rPr>
      <t>ϕ</t>
    </r>
    <r>
      <rPr>
        <sz val="10"/>
        <rFont val="宋体"/>
        <charset val="134"/>
      </rPr>
      <t>63管1600米，</t>
    </r>
    <r>
      <rPr>
        <sz val="10"/>
        <rFont val="Arial"/>
        <charset val="134"/>
      </rPr>
      <t>ϕ</t>
    </r>
    <r>
      <rPr>
        <sz val="10"/>
        <rFont val="宋体"/>
        <charset val="134"/>
      </rPr>
      <t>32管700米，</t>
    </r>
    <r>
      <rPr>
        <sz val="10"/>
        <rFont val="Arial"/>
        <charset val="134"/>
      </rPr>
      <t>ϕ</t>
    </r>
    <r>
      <rPr>
        <sz val="10"/>
        <rFont val="宋体"/>
        <charset val="134"/>
      </rPr>
      <t xml:space="preserve">25管2352米。  </t>
    </r>
  </si>
  <si>
    <t>ybxfpzc-cjfjy-632</t>
  </si>
  <si>
    <r>
      <rPr>
        <sz val="10"/>
        <rFont val="宋体"/>
        <charset val="134"/>
      </rPr>
      <t>计划新建复兴村30m³蓄水池2口，</t>
    </r>
    <r>
      <rPr>
        <sz val="10"/>
        <rFont val="Arial"/>
        <charset val="134"/>
      </rPr>
      <t>ϕ</t>
    </r>
    <r>
      <rPr>
        <sz val="10"/>
        <rFont val="宋体"/>
        <charset val="134"/>
      </rPr>
      <t>25管1650米。</t>
    </r>
  </si>
  <si>
    <t>ybxfpzc-cjfjy-633</t>
  </si>
  <si>
    <r>
      <rPr>
        <sz val="10"/>
        <rFont val="宋体"/>
        <charset val="134"/>
      </rPr>
      <t>计划新建范村钻井1口（120米至150米），</t>
    </r>
    <r>
      <rPr>
        <sz val="10"/>
        <rFont val="Arial"/>
        <charset val="134"/>
      </rPr>
      <t>ϕ</t>
    </r>
    <r>
      <rPr>
        <sz val="10"/>
        <rFont val="宋体"/>
        <charset val="134"/>
      </rPr>
      <t>50管2000米，</t>
    </r>
    <r>
      <rPr>
        <sz val="10"/>
        <rFont val="Arial"/>
        <charset val="134"/>
      </rPr>
      <t>ϕ</t>
    </r>
    <r>
      <rPr>
        <sz val="10"/>
        <rFont val="宋体"/>
        <charset val="134"/>
      </rPr>
      <t>40管1000米，</t>
    </r>
    <r>
      <rPr>
        <sz val="10"/>
        <rFont val="Arial"/>
        <charset val="134"/>
      </rPr>
      <t>ϕ</t>
    </r>
    <r>
      <rPr>
        <sz val="10"/>
        <rFont val="宋体"/>
        <charset val="134"/>
      </rPr>
      <t>32管2000米，</t>
    </r>
    <r>
      <rPr>
        <sz val="10"/>
        <rFont val="Arial"/>
        <charset val="134"/>
      </rPr>
      <t>ϕ</t>
    </r>
    <r>
      <rPr>
        <sz val="10"/>
        <rFont val="宋体"/>
        <charset val="134"/>
      </rPr>
      <t>25管1000米，</t>
    </r>
    <r>
      <rPr>
        <sz val="10"/>
        <rFont val="Arial"/>
        <charset val="134"/>
      </rPr>
      <t>ϕ</t>
    </r>
    <r>
      <rPr>
        <sz val="10"/>
        <rFont val="宋体"/>
        <charset val="134"/>
      </rPr>
      <t>20管2000米（配水泵、电缆200米）。</t>
    </r>
  </si>
  <si>
    <t>ybxfpzc-cjfjy-634</t>
  </si>
  <si>
    <t>新建蓄水池20m3</t>
  </si>
  <si>
    <t>ybxfpzc-cjfjy-635</t>
  </si>
  <si>
    <t>计划实施永兴镇鹿游箐村堰渠三面光项目1个，新建30*30 堰渠三面光4公里。</t>
  </si>
  <si>
    <t>ybxfpzc-cjfjy-636</t>
  </si>
  <si>
    <t>计划实施永兴镇岩门村作坊组新建森林防火道路总长3.42公里，其中：主线长3.019公里、支线一长0.041公里、支线二长0.36公里</t>
  </si>
  <si>
    <t>攀钢集团有限公司定向捐赠资金</t>
  </si>
  <si>
    <t>ybxfpzc-cjfjy-637</t>
  </si>
  <si>
    <t>村道至寨子山社道路硬化0.52公里，规格：C25砼，砼路面宽3m,厚18cm,弯道按规范要求加宽，含边沟、错车道。</t>
  </si>
  <si>
    <t>ybxfpzc-cjfjy-638</t>
  </si>
  <si>
    <t>计划实施温泉彝族乡热水塘村钢筋混凝土板桥1座，桥长18米，净跨15米，桥面宽4.5米</t>
  </si>
  <si>
    <t>ybxfpzc-cjfjy-639</t>
  </si>
  <si>
    <t>小箐社道路硬化1.4km，规格：C25砼，砼路面宽3m,厚18cm,弯道按规范要求加宽，含边沟、错车道。（含新山岔路至小箐老保管）</t>
  </si>
  <si>
    <t>ybxfpzc-cjfjy-640</t>
  </si>
  <si>
    <t>谜塘村墰坪社组道路2.2公里（墰坪社至三坪子社至大火山社至共和乡红旗村），规格：C25砼，砼路面宽3m,厚18cm,弯道按规范要求加宽，含边沟、错车道。</t>
  </si>
  <si>
    <t>ybxfpzc-cjfjy-641</t>
  </si>
  <si>
    <t>松坪子村学堂湾至河门口组道路1.6公里，规格：C25砼，砼路面宽3.5m,厚18cm,弯道按规范要求加宽，含边沟、错车道。</t>
  </si>
  <si>
    <t>ybxfpzc-cjfjy-642</t>
  </si>
  <si>
    <t>硬化大槽村小槽社哨垭口2.1km,规格：C25砼，砼路面宽3m,厚18cm,弯道按规范要求加宽，含边沟、错车道。</t>
  </si>
  <si>
    <t>ybxfpzc-cjfjy-643</t>
  </si>
  <si>
    <t>硬化蒿枝坪村寨坪社3.5km道路（移动基站到烟站）,规格：C25砼，砼路面宽3m,厚18cm,弯道按规范要求加宽，含边沟、错车道。</t>
  </si>
  <si>
    <t>ybxfpzc-cjfjy-644</t>
  </si>
  <si>
    <t>计划实施红果彝族乡白沙沟村钢筋混凝土板桥1座，桥长11米，净跨8米，桥面宽5.5米</t>
  </si>
  <si>
    <t>ybxfpzc-cjfjy-645</t>
  </si>
  <si>
    <t>计划实施格萨拉彝族乡上村村部至清水河社道路硬化2.495公里，其中：第一段长2.335公里（上村村部至清水河桥）、第二段长0.16公里（清水河桥至小河沟桥）</t>
  </si>
  <si>
    <t>ybxfpzc-cjfjy-646</t>
  </si>
  <si>
    <t>计划实施红果彝族乡松坪子村扶贫产业畜圈建设，修建畜圈250平方米（猪圈100平方米、牛圈150平方米）， 建设沼气池 30 平米，建设干粪堆积场 30 平方米，建设消毒室15平方米，建设诊疗室15平方米；购置两台粉碎机及防疫兽药；购买20头种牛、60头猪苗；购买相关饲料20吨；征用300平方米土地等工程。</t>
  </si>
  <si>
    <t>ybxfpzc-cjfjy-647</t>
  </si>
  <si>
    <t>计划实施红果彝族乡白沙沟村至仁和老村子村公路建设5.2公里,规格：C25砼，砼路面宽3.5m,厚18cm,弯道按规范要求加宽，含边沟、错车道。</t>
  </si>
  <si>
    <t>三峡集团捐赠资金55万元、雅砻江雅砻江流域水电开发公司帮扶资金200万元</t>
  </si>
  <si>
    <t>ybxfpzc-cjfjy-648</t>
  </si>
  <si>
    <t>计划实施红宝苗族彝族乡择木龙村钢筋混凝土板桥1座，桥长26米，净跨23米，桥面宽5.5米</t>
  </si>
  <si>
    <t>ybxfpzc-cjfjy-649</t>
  </si>
  <si>
    <t>计划实施温泉彝族乡野麻地村道路提质升级工程，修建错车道13个（含弃土拉运）。</t>
  </si>
  <si>
    <t>ybxfpzc-cjfjy-650</t>
  </si>
  <si>
    <t>计划实施红果彝族乡白沙沟村道路修复工程,修复路段4.65Km，对破损路面进行修复，并增设部分挡墙。</t>
  </si>
  <si>
    <t>ybxfpzc-cjfjy-651</t>
  </si>
  <si>
    <t>一是计划实施红果彝族乡白沙沟村至老村子村道水毁挡墙和水库清淤工
程，其中：挖水库淤积泥砂 15135m3；二是白沙沟村至仁和区老村子村道路维护清理 5 公里。</t>
  </si>
  <si>
    <t>ybxfpzc-cjfjy-652</t>
  </si>
  <si>
    <t>计划实施格萨拉彝族乡困难群众住房建设13户、综合救助4户、产业发展2户、基础设施水利建设项目1个</t>
  </si>
  <si>
    <t>ybxfpzc-cjfjy-653</t>
  </si>
  <si>
    <t>捐赠生物质炉140台</t>
  </si>
  <si>
    <t>ybxfpzc-cjfjy-654</t>
  </si>
  <si>
    <t>用于凉山自迁脱贫户养羊示范户1户2万元，白沙沟村至仁和区布德镇老村子通村道路项目监理费6万元，线路取直改造2万元</t>
  </si>
  <si>
    <t>市扶贫开发局帮扶资金</t>
  </si>
  <si>
    <t>ybxfpzc-cjfjy-655</t>
  </si>
  <si>
    <t>计划实施国胜乡大毕村石碓窝组道路硬化0.777公里，规格：C25砼,路面宽3m，厚18cm，边沟C15砼，弯道处按规范要求加宽，每公里不少于3个错车道。</t>
  </si>
  <si>
    <t>2016-2018年三峡集团捐赠结余资金</t>
  </si>
  <si>
    <t>ybxfpzc-cjfjy-656</t>
  </si>
  <si>
    <t>计划实施红果彝族乡白沙沟新建贫困户入户路M7.5浆砌毛石挡墙162m3。</t>
  </si>
  <si>
    <t>ybxfpzc-cjfjy-657</t>
  </si>
  <si>
    <t>计划实施渔门镇联合村马尔坪社铁厂河沟道路水毁恢复M7.5浆砌毛石挡墙239.3m3。</t>
  </si>
  <si>
    <t>ybxfpzc-cjfjy-658</t>
  </si>
  <si>
    <t>计划实施红宝苗族彝族乡谜塘村墰坪社道路扩建项目，计划开挖路段坚石方量2400m³。</t>
  </si>
  <si>
    <t>ybxfpzc-cjfjy-659</t>
  </si>
  <si>
    <t>计划实施温泉彝族乡野麻地村野麻地组农村安全饮水项目1个，安装Φ40PE管3000m。</t>
  </si>
  <si>
    <t>2016-2018年三峡集团捐赠结余资金：北京西城区捐赠结余资金</t>
  </si>
  <si>
    <t>ybxfpzc-cjfjy-660</t>
  </si>
  <si>
    <t>计划实施格萨拉彝族乡古德村毛菇厂组农村安全饮水项目1个，购买抽水机含电动架电机3套，安装Φ20PE管1600米、Φ25PE管700米。</t>
  </si>
  <si>
    <t>ybxfpzc-cjfjy-661</t>
  </si>
  <si>
    <t>计划实施惠民镇德阳村社道路硬化临时措施费项目，对4公里土路进行加宽、修补，新开挖0.3公里土路。</t>
  </si>
  <si>
    <t>ybxfpzc-cjfjy-662</t>
  </si>
  <si>
    <t>计划实施红果彝族乡花地村新建M7.5浆砌毛石挡墙511.4m3。</t>
  </si>
  <si>
    <t>ybxfpzc-cjfjy-663</t>
  </si>
  <si>
    <t>新建2m³取水池1口，新建20m³蓄水池1口，新建50m³蓄水池3口，新建100m³蓄水池1口，整治100m³蓄水池1口，新建引水管φ40PE管总长3300m，新建引水管φ32PE管总长7373m，新建φ20PE入户管总长7846m，安装入户φ20水表136块。</t>
  </si>
  <si>
    <t>2019年中央农业生产和水利救灾资金（总投资32.49万元）</t>
  </si>
  <si>
    <t>ybxfpzc-cjfjy-664</t>
  </si>
  <si>
    <t>新建2m³取水池2口，新建50m³蓄水池1口，新建引水管φ50PE管总长1300m，新建引水管φ32PE管总长2300m，新建φ20PE入户管总长3400m，安装入户φ20水表27块。</t>
  </si>
  <si>
    <t>2019年中央农业生产和水利救灾资金</t>
  </si>
  <si>
    <t>ybxfpzc-cjfjy-665</t>
  </si>
  <si>
    <t>在温泉乡四呷左村新建2m³取水池1口，新建50m³蓄水池1口，新建引水管φ32PE管总长600m，新建φ20PE入户管总长2500m，安装入户φ20水表11块。</t>
  </si>
  <si>
    <t>ybxfpzc-cjfjy-666</t>
  </si>
  <si>
    <t>新建1口50m³蓄水池，安装25pe管5000米</t>
  </si>
  <si>
    <t>2019年省级农业生产和水利救灾资金</t>
  </si>
  <si>
    <t>ybxfpzc-cjfjy-667</t>
  </si>
  <si>
    <t>红格镇</t>
  </si>
  <si>
    <t>（1）对大坝坝体进行充填灌浆；（2）对大坝白蚁危害进行治理；（3）增加侧堰，降低原溢洪道底板高程，确保防洪安全；（4）保留原放水卧管，新建斜拉闸及其闸房。（5）新建管理房。（6）按规范要求增设或完善水雨情观测设施、大坝安全监测设施、水文化展示碑。（7）对库区范围内居民生产生活用水做集中排放处理，采取库外截污、生态修复和巡库路的方式进行清水工程设计。</t>
  </si>
  <si>
    <t>2020年省级水利发展资金</t>
  </si>
  <si>
    <t>ybxfpzc-cjfjy-668</t>
  </si>
  <si>
    <t>渔门镇等9个乡镇人民政府</t>
  </si>
  <si>
    <t>新建村等35个贫困村</t>
  </si>
  <si>
    <t>每个村配置500册图书</t>
  </si>
  <si>
    <t>专项库款财政保障扶贫资金</t>
  </si>
  <si>
    <t>ybxfpzc-cjfjy-669</t>
  </si>
  <si>
    <t>新建AAA级旅游厕所一座</t>
  </si>
  <si>
    <t>地方旅游开发项目补助资金</t>
  </si>
  <si>
    <t>ybxfpzc-cjfjy-670</t>
  </si>
  <si>
    <t>村道路维修，新建堡坎317m³、维修路面313米</t>
  </si>
  <si>
    <t>第四批省级财政专项扶贫资金</t>
  </si>
  <si>
    <t>ybxfpzc-cjfjy-671</t>
  </si>
  <si>
    <t>太平村</t>
  </si>
  <si>
    <t>太平村撮箕湾社道路硬化3.3公里,规格：C25砼，砼路面宽3m,厚18cm,弯道按规范要求加宽，含边沟、错车道。</t>
  </si>
  <si>
    <t>ybxfpzc-cjfjy-672</t>
  </si>
  <si>
    <t>维修村道路0.2公里，新建堡坎300立方米、路面修复300平方米、涵管一处</t>
  </si>
  <si>
    <t>ybxfpzc-cjfjy-673</t>
  </si>
  <si>
    <t>新建村道边沟挡墙500立方米</t>
  </si>
  <si>
    <t>ybxfpzc-cjfjy-674</t>
  </si>
  <si>
    <t>实施温泉彝族乡野麻地村村道路水毁塌方抢险项目1项，清理塌方11处。</t>
  </si>
  <si>
    <t>ybxfpzc-cjfjy-675</t>
  </si>
  <si>
    <t>实施温泉彝族乡野麻地村村道提质升级改造项目1项，对原村道进行改造加宽错车道</t>
  </si>
  <si>
    <t>ybxfpzc-cjfjy-676</t>
  </si>
  <si>
    <t>实施温泉彝族乡道角村干河至烂凼社道路硬化0.715公里，规格：C25砼路面宽3m，厚18cm，边沟C15砼，弯道处按规范要求加宽；每公里不少于3个错车道。</t>
  </si>
  <si>
    <t>ybxfpzc-cjfjy-677</t>
  </si>
  <si>
    <t>三滩沟庙子堡至蒿草湾隧道口2.5公里，3m宽；公司矿至新田梁子1.3公里，3m宽。规格：C25砼，砼路面宽3m,厚18cm,弯道按规范要求加宽，含边沟、错车道。</t>
  </si>
  <si>
    <t>ybxfpzc-cjfjy-678</t>
  </si>
  <si>
    <t>村道路面维修</t>
  </si>
  <si>
    <t>ybxfpzc-cjfjy-679</t>
  </si>
  <si>
    <t>实施红果彝族乡白沙沟村至仁和区布德镇老村子村道路附属工程设施完善项目</t>
  </si>
  <si>
    <t>市级财政专项扶贫预算调整
资金</t>
  </si>
  <si>
    <t>ybxfpzc-cjfjy-680</t>
  </si>
  <si>
    <t>计划实施惠民镇和平村红星社至渔门镇高箐村东风社道路硬化4.922公里，规格：C25砼路面宽3.5m，厚18cm，边沟C15砼，弯道处按规范要求加宽；每公里不少于3个错车道。</t>
  </si>
  <si>
    <t>市级财政专项扶贫预算调整
资金28.36万元、2019年度财政专项扶贫财政存量资金18.82万元、第四批省级财政专项扶贫资金125.09万元</t>
  </si>
  <si>
    <t>ybxfpzc-cjfjy-681</t>
  </si>
  <si>
    <t>ybxfpzc-cjfjy-682</t>
  </si>
  <si>
    <t>ybxfpzc-cjfjy-683</t>
  </si>
  <si>
    <t>ybxfpzc-cjfjy-684</t>
  </si>
  <si>
    <t>ybxfpzc-cjfjy-685</t>
  </si>
  <si>
    <t>ybxfpzc-cjfjy-686</t>
  </si>
  <si>
    <t>ybxfpzc-cjfjy-687</t>
  </si>
  <si>
    <t>ybxfpzc-cjfjy-688</t>
  </si>
  <si>
    <t>ybxfpzc-cjfjy-689</t>
  </si>
  <si>
    <t>ybxfpzc-cjfjy-690</t>
  </si>
  <si>
    <t>ybxfpzc-cjfjy-691</t>
  </si>
  <si>
    <t>ybxfpzc-cjfjy-692</t>
  </si>
  <si>
    <t>ybxfpzc-cjfjy-693</t>
  </si>
  <si>
    <t>ybxfpzc-cjfjy-694</t>
  </si>
  <si>
    <t>ybxfpzc-cjfjy-695</t>
  </si>
  <si>
    <t>ybxfpzc-cjfjy-696</t>
  </si>
  <si>
    <t>ybxfpzc-cjfjy-697</t>
  </si>
  <si>
    <t>ybxfpzc-cjfjy-698</t>
  </si>
  <si>
    <t>ybxfpzc-cjfjy-699</t>
  </si>
  <si>
    <t>ybxfpzc-cjfjy-700</t>
  </si>
  <si>
    <t>ybxfpzc-cjfjy-701</t>
  </si>
  <si>
    <t>ybxfpzc-cjfjy-702</t>
  </si>
  <si>
    <t>ybxfpzc-cjfjy-703</t>
  </si>
  <si>
    <t>箐河乡傈僳族乡</t>
  </si>
  <si>
    <t>ybxfpzc-cjfjy-704</t>
  </si>
  <si>
    <t>ybxfpzc-cjfjy-705</t>
  </si>
  <si>
    <t>ybxfpzc-cjfjy-706</t>
  </si>
  <si>
    <t>ybxfpzc-cjfjy-707</t>
  </si>
  <si>
    <t>ybxfpzc-cjfjy-708</t>
  </si>
  <si>
    <t>ybxfpzc-cjfjy-709</t>
  </si>
  <si>
    <t>ybxfpzc-cjfjy-710</t>
  </si>
  <si>
    <t>ybxfpzc-cjfjy-711</t>
  </si>
  <si>
    <t>ybxfpzc-cjfjy-712</t>
  </si>
  <si>
    <t>村部</t>
  </si>
  <si>
    <t>新建淘水村委员会厕所40平方米，会议室80平方米。</t>
  </si>
  <si>
    <t>ybxfpzc-cjfjy-713</t>
  </si>
  <si>
    <t>新建村部1个（含活动室、文化室、厕所），补助33万元。</t>
  </si>
  <si>
    <t>ybxfpzc-cjfjy-714</t>
  </si>
  <si>
    <t>ybxfpzc-cjfjy-715</t>
  </si>
  <si>
    <t>改造村部 1个（含活动室、文化室、厕所）</t>
  </si>
  <si>
    <t>ybxfpzc-cjfjy-716</t>
  </si>
  <si>
    <t>ybxfpzc-cjfjy-717</t>
  </si>
  <si>
    <t>ybxfpzc-cjfjy-718</t>
  </si>
  <si>
    <t>ybxfpzc-cjfjy-719</t>
  </si>
  <si>
    <t>ybxfpzc-cjfjy-720</t>
  </si>
  <si>
    <t>ybxfpzc-cjfjy-721</t>
  </si>
  <si>
    <t>ybxfpzc-cjfjy-722</t>
  </si>
  <si>
    <t>野麻地村村部阵地设施建设</t>
  </si>
  <si>
    <t>ybxfpzc-cjfjy-723</t>
  </si>
  <si>
    <t>新建村文化室</t>
  </si>
  <si>
    <t>2016年基层公共文化服务体系建设（村级文化室填平扫尾）专项资金</t>
  </si>
  <si>
    <t>ybxfpzc-cjfjy-724</t>
  </si>
  <si>
    <t>文化室改造</t>
  </si>
  <si>
    <t>ybxfpzc-cjfjy-725</t>
  </si>
  <si>
    <t>ybxfpzc-cjfjy-726</t>
  </si>
  <si>
    <t>完善村文化室</t>
  </si>
  <si>
    <t>ybxfpzc-cjfjy-727</t>
  </si>
  <si>
    <t>ybxfpzc-cjfjy-728</t>
  </si>
  <si>
    <t>ybxfpzc-cjfjy-729</t>
  </si>
  <si>
    <t>ybxfpzc-cjfjy-730</t>
  </si>
  <si>
    <t>ybxfpzc-cjfjy-731</t>
  </si>
  <si>
    <t>ybxfpzc-cjfjy-732</t>
  </si>
  <si>
    <t>示范点联户路建设0.431公里，“四好村”创建，村部建设</t>
  </si>
  <si>
    <t>ybxfpzc-cjfjy-733</t>
  </si>
  <si>
    <t>示范点联户路建设0.277公里，厕所、浴室新建21户，引水工程，“四好村”创建，村部建设</t>
  </si>
  <si>
    <t>ybxfpzc-cjfjy-734</t>
  </si>
  <si>
    <t>“四好村”创建，村部建设</t>
  </si>
  <si>
    <t>ybxfpzc-cjfjy-735</t>
  </si>
  <si>
    <t>示范点联户路建设2.136公里，厕所、浴室新建42户，“四好村”创建，村部建设</t>
  </si>
  <si>
    <t>ybxfpzc-cjfjy-736</t>
  </si>
  <si>
    <t>示范点联户路建设1.684公里，厕所、浴室新建35户，“四好村”创建，村部建设</t>
  </si>
  <si>
    <t>ybxfpzc-cjfjy-737</t>
  </si>
  <si>
    <t>示范点联户路建设2.371公里，厕所、浴室新建25户，“四好村”创建，村部建设</t>
  </si>
  <si>
    <t>ybxfpzc-cjfjy-738</t>
  </si>
  <si>
    <t>示范点联户路建设0.741公里，厕所、浴室新建47户，“四好村”创建，村部建设</t>
  </si>
  <si>
    <t>ybxfpzc-cjfjy-739</t>
  </si>
  <si>
    <t>示范点联户路建设3.056公里，厕所、浴室新建29户，“四好村”创建，村部建设</t>
  </si>
  <si>
    <t>ybxfpzc-cjfjy-740</t>
  </si>
  <si>
    <t>示范点联户路建设1.034公里，厕所、浴室新建5户，“四好村”创建，村部建设</t>
  </si>
  <si>
    <t>ybxfpzc-cjfjy-741</t>
  </si>
  <si>
    <t>示范点联户路建设1.253公里，厕所、浴室新建21户，“四好村”创建，村部建设</t>
  </si>
  <si>
    <t>ybxfpzc-cjfjy-742</t>
  </si>
  <si>
    <t>示范点联户路建设0.32公里，“四好村”创建，村部建设</t>
  </si>
  <si>
    <t>ybxfpzc-cjfjy-743</t>
  </si>
  <si>
    <t>示范点联户路建设1.776公里，厕所、浴室新建68户，“四好村”创建，村部建设</t>
  </si>
  <si>
    <t>ybxfpzc-cjfjy-744</t>
  </si>
  <si>
    <t>改造村部550平方米，含活动室、文化室、厕所。</t>
  </si>
  <si>
    <t>ybxfpzc-cjfjy-745</t>
  </si>
  <si>
    <t>ybxfpzc-cjfjy-746</t>
  </si>
  <si>
    <t>红干坪子村</t>
  </si>
  <si>
    <t>ybxfpzc-cjfjy-747</t>
  </si>
  <si>
    <t>ybxfpzc-cjfjy-748</t>
  </si>
  <si>
    <t>村部改造1个</t>
  </si>
  <si>
    <t>ybxfpzc-cjfjy-749</t>
  </si>
  <si>
    <t>ybxfpzc-cjfjy-750</t>
  </si>
  <si>
    <t>新建村部1个</t>
  </si>
  <si>
    <t>ybxfpzc-cjfjy-751</t>
  </si>
  <si>
    <t>ybxfpzc-cjfjy-752</t>
  </si>
  <si>
    <t>上村村村部建设1个</t>
  </si>
  <si>
    <t>ybxfpzc-cjfjy-753</t>
  </si>
  <si>
    <t>村文化室建设完善</t>
  </si>
  <si>
    <t>2017年文化惠民扶贫（文化院坝）省级补助资金</t>
  </si>
  <si>
    <t>ybxfpzc-cjfjy-754</t>
  </si>
  <si>
    <t>ybxfpzc-cjfjy-755</t>
  </si>
  <si>
    <t>ybxfpzc-cjfjy-756</t>
  </si>
  <si>
    <t>ybxfpzc-cjfjy-757</t>
  </si>
  <si>
    <t>ybxfpzc-cjfjy-758</t>
  </si>
  <si>
    <t>ybxfpzc-cjfjy-759</t>
  </si>
  <si>
    <t>ybxfpzc-cjfjy-760</t>
  </si>
  <si>
    <t>ybxfpzc-cjfjy-761</t>
  </si>
  <si>
    <t>ybxfpzc-cjfjy-762</t>
  </si>
  <si>
    <t>ybxfpzc-cjfjy-763</t>
  </si>
  <si>
    <t>ybxfpzc-cjfjy-764</t>
  </si>
  <si>
    <t>ybxfpzc-cjfjy-765</t>
  </si>
  <si>
    <t>ybxfpzc-cjfjy-766</t>
  </si>
  <si>
    <t>新民村</t>
  </si>
  <si>
    <t>联户路建设1.248公里，活动场地建设57.75平米,村部维修，村部设施设备采购</t>
  </si>
  <si>
    <t>ybxfpzc-cjfjy-767</t>
  </si>
  <si>
    <t>联户路建设0.728公里，活动场地建设400平米,村部维修，村部设施
设备采购,农户花景打造15户</t>
  </si>
  <si>
    <t>ybxfpzc-cjfjy-768</t>
  </si>
  <si>
    <t>联户路建设0.38公里，活动场地建设平米417.8平米,村部维修</t>
  </si>
  <si>
    <t>ybxfpzc-cjfjy-769</t>
  </si>
  <si>
    <t>活动场地建设平米513.95平米,村部维修</t>
  </si>
  <si>
    <t>ybxfpzc-cjfjy-770</t>
  </si>
  <si>
    <t>联户路建设0.42公里，村部维修，村部设施
设备采购</t>
  </si>
  <si>
    <t>ybxfpzc-cjfjy-771</t>
  </si>
  <si>
    <t>联户路建设1.211公里，村部维修，村部设施
设备采购</t>
  </si>
  <si>
    <t>ybxfpzc-cjfjy-772</t>
  </si>
  <si>
    <t>大槽村村部</t>
  </si>
  <si>
    <t>村部、文化活动场地及便民桥建设</t>
  </si>
  <si>
    <t>ybxfpzc-cjfjy-773</t>
  </si>
  <si>
    <t>肖家坪村村部</t>
  </si>
  <si>
    <t>村部建设（含公共服务站和附属工程建设）</t>
  </si>
  <si>
    <t>ybxfpzc-cjfjy-774</t>
  </si>
  <si>
    <t>新建村部263.4平方米、厕所18.19平方米，以及完成室外场坪，修建篮球场、围墙等村部配套工程。</t>
  </si>
  <si>
    <t>ybxfpzc-cjfjy-775</t>
  </si>
  <si>
    <t>新建村部263.4平方米，厕所18.19平方米，以及室外场坪、篮球场、围墙等。(工程量详见施工图设计；单价详见财评报告)。</t>
  </si>
  <si>
    <t>ybxfpzc-cjfjy-776</t>
  </si>
  <si>
    <t>（一）新建村部场坪硬化工程：新建村部场坪硬化61.98m³（长29.1m，宽14.2m，C30砼，厚15cm。）。（二）新建村道硬化工程：1. 新建村部至沟口村道硬化225.3m：原硬化路面铺设3m宽， 15cm厚，c30砼路面硬化101.4 m³；需增宽硬化路面0.5m宽，厚18cm ，c30砼路面硬化20.3 m³。2. 新建村道硬化58m：原硬化路面铺设3m宽，15cm厚，c30砼路面硬化26.1 m³；需增宽硬化路面0.5m宽，厚18cm ，c30砼路面硬化5.22 m³。3. 新建村道硬化298m：原硬化路面铺设3.2m宽，15cm厚 c30砼路面硬化143.04 m³；需增宽硬化路面0.3m宽，厚18cm ，c30砼路面硬化16.1 m³。4. 新建村道硬化2998m，宽3.5m，厚15cm，加铺c30砼路面硬化1574 m³。（三）安装涵管工程：安装30*30cm涵管2根，长4m。（四）新建M7.5浆砌毛石挡墙工程：1. 新建村部至沟口M7.5浆砌毛石挡墙2处：1#：长17.8m，均宽0.95m，均高2.9m，49 m³；2#：长23.2m，均宽0.8m，高2m，37.12 m³；小计86.12 m³。2. 新建水池下M7.5浆砌石挡墙长8.6m，均宽0.95m，高3.5m，28.6 m³。项目单价：新建维修村道c30砼硬化路面556元/ m³；新建M7.5浆砌毛石挡墙280元/ m³；安装30*30cm涵管2根，长4m，1000元（含运费及安装费）。</t>
  </si>
  <si>
    <t>ybxfpzc-cjfjy-777</t>
  </si>
  <si>
    <t>总建筑面积293.17平方米，其中原有公厕改造，改造村部199.47平方米，新建文化活动室75.51平方米（具体工程量详见施工设计图。）。</t>
  </si>
  <si>
    <t>ybxfpzc-cjfjy-778</t>
  </si>
  <si>
    <t>总建筑面积为210.12平方米，其中改造村部116.43平方米，新建公厕18.19平方米，新建文化活动室75.51平方米(工程量及单价详见财评报告及控制价)。</t>
  </si>
  <si>
    <t>ybxfpzc-cjfjy-779</t>
  </si>
  <si>
    <t>总建筑面积为166.87平方米，其中改造村部148.68平方米，新建公厕18.19平方米 (工程量、单价详见施工图设计及财评报告及控制价)。</t>
  </si>
  <si>
    <t>ybxfpzc-cjfjy-780</t>
  </si>
  <si>
    <t>新建村部298.96平方米，厕所18.19平方米,以及室外场平、篮球场、围墙等。(工程量、单价详见施工图设计及财评报告)。</t>
  </si>
  <si>
    <t>ybxfpzc-cjfjy-781</t>
  </si>
  <si>
    <t>(一)村部防盗门安装工程：拆除原有1221铁门四扇，0921五扇，新装1221四扇，0921五扇。共9樘，单价：1000元/樘，合计9000元。(二)村部墙体改造工程：拆除原有破损乳胶漆墙面，修补原脱落抹灰层，满刮腻子墙面找平磨光、满刮腻子两遍。乳胶漆底漆一遍，面漆两遍（含外墙乳胶漆、内墙及天棚抹灰面刷乳胶漆）722.48㎡。单价31.9元/㎡，合计23047.11元。(三)厕所改造：铲除原有内、外墙涂料，修补抹灰面。外墙新刷乳胶漆，内墙补贴瓷砖28平方米，防滑地砖12.75平方米，低水位蹲便器4组，成品洗漱台1套。拆除原有110PUC排污管24米，新建160PUCP排污管24米。单价10000元/项，合计10000元。(四)新建排水沟：拆除原有混凝土边沟60米，新建沟渠30*40cm60米（壁厚15cm，C20墙身10cm,C15混凝土沟底），新建DN400涵管20米，拆除混凝土路面及恢复。 单价25452.89元/项，合计25452.89元。     (五)建宣传栏：建1.2*2.4版面4个。单价2500元/个，合计10000元。(六)改造舞台：拆除原有舞台长8米、宽6米及2个梯步，新建混凝土地面60平方米（10cm垫层、18cm混凝土地面，规格C25）。单价10000元/项，合计10000元。(七)修建花台及绿化：新建长6米、宽1米、高0.4米花台2个，内外墙抹灰，回填种植土，移栽树木4棵，及种植黄连翘12平方米；拆除原有花台长6米、宽2米、高0.4米3个，将弃土外运，平整原花台地面，拆除原砖砌宣传栏长4米、高2.5米1个，弃土外运、平整。单价7500元/项，合计7500元。(八)灯具及线路改造：整栋村部线路拆除、更换（主线4平方、灯线2.5平方铜芯线）拆除原有灯具15盏，开关15个，插座18个。以明线铺设配以线管。单价4500元/项，合计4500元。(九)村部大楼二楼栏杆维修：栏杆加固刷漆不符合安全规范的间隙加密。单价500元/项，合计500元。</t>
  </si>
  <si>
    <t>ybxfpzc-cjfjy-782</t>
  </si>
  <si>
    <t>(一)村部防盗门安装工程：村部新安装11道防盗门，规格：高2.5米、宽0.95米，含锁、执手、定门器、铰链等五金含锁。共11道，单价：1000元/道，合计11000元。(二)村部墙体改造工程：村部内外墙墙体进行粉刷喷漆2442.5㎡。规格：1.基层类型：抹灰面；2.刮腻子：满刮腻子3次，找平、磨光；3.油漆：三和牌乳胶漆，底漆1次、面漆2次；4.施工部位：一楼、二楼所有室内外、走廊、车库、厕所等所有墙面。单价31.9元/㎡，合计77915.75元。(三) 门刷漆、维修：村部35道门进行刷漆、维修，规格：除锈，刷防锈漆。单价50元/道，合计1750元。(四)杂物清理工程：对原敬老院42张床进行拆除，同时清理院内其它杂物。单价3574.25元/项，合计3574.25元。     (五)更换玻璃：更换阳台玻璃48m㎡及框架。单价120元/㎡，合计5760元。
六、新建太阳能路灯：村部新建8m高大阳能路灯4盏（包括基础和所有部件安装）。单价：8000元/盏；合计3.2万元。七、公开公示、宣传栏完善：新安装1.2m*2.4m公开公示栏展板4块，单价：2500元/块，合计1万元。八、安装LED显示屏：1.室内1块80cm*500cm，计4㎡，一般显示屏，单价：2000元/㎡。2.室外一块100cm*600cm，计6㎡，防水显示屏，单价：3000元/㎡。合计2.6万元。九、新建花台：新建22m花台，宽1m、高0.4m，包括砌砖、贴面砖、回填种植土。单价：400元/m，合计0.88万元。十、新建村部挡墙工程：新建村部公路M75浆砌块石挡墙171.6m³。280元/ m³，合计48000元。十一、新建砼路面硬化工程：新建C25砼路面硬化9.26m³。单价556元/m³，合计5100元。</t>
  </si>
  <si>
    <t>ybxfpzc-cjfjy-783</t>
  </si>
  <si>
    <t>新建村部550平方米，含文化室、活动场地、厕所。(工程量详见施工图设计；单价详见财评报告)。</t>
  </si>
  <si>
    <t>ybxfpzc-cjfjy-784</t>
  </si>
  <si>
    <t>文化室建设完善</t>
  </si>
  <si>
    <t>2018年省级公共文化服务体系建设专项资金（文化院坝）</t>
  </si>
  <si>
    <t>ybxfpzc-cjfjy-785</t>
  </si>
  <si>
    <t>ybxfpzc-cjfjy-786</t>
  </si>
  <si>
    <t>ybxfpzc-cjfjy-787</t>
  </si>
  <si>
    <t>ybxfpzc-cjfjy-788</t>
  </si>
  <si>
    <t>ybxfpzc-cjfjy-789</t>
  </si>
  <si>
    <t>ybxfpzc-cjfjy-790</t>
  </si>
  <si>
    <t>ybxfpzc-cjfjy-791</t>
  </si>
  <si>
    <t>ybxfpzc-cjfjy-792</t>
  </si>
  <si>
    <t>ybxfpzc-cjfjy-793</t>
  </si>
  <si>
    <t>ybxfpzc-cjfjy-794</t>
  </si>
  <si>
    <t>ybxfpzc-cjfjy-795</t>
  </si>
  <si>
    <t>ybxfpzc-cjfjy-796</t>
  </si>
  <si>
    <t>实施红果彝族乡大槽村村部会议室改造（安装LED屏幕及顶棚，地面填平等工程）。</t>
  </si>
  <si>
    <t>ybxfpzc-cjfjy-797</t>
  </si>
  <si>
    <t>改造村部，含文化室、活动场地、厕所。                     1.新建70平方米文化活动室。
2.活动场硬化500平方米，厚10厘米。
3.村部楼面防水铝材板瓦屋面179平方米。
六、工程单价：以财评中心价格为准。
工程单价：详见盐边县财政投资评审中心《关于对渔门镇高箐村村部改造项目财评的回函》。</t>
  </si>
  <si>
    <t>ybxfpzc-cjfjy-798</t>
  </si>
  <si>
    <t>韭菜坪村新建村部项目主要建设内容为：改造村部192㎡，含文化室、活动场所、厕所等。
工程单价：详见盐边县财政投资评审中心《关于对格萨拉彝族乡韭菜坪村村部改造项目预算控制价的评审报告》（盐财投评〔2019〕43号）。</t>
  </si>
  <si>
    <t>ybxfpzc-cjfjy-799</t>
  </si>
  <si>
    <t>新建村部120平方米，含硬化院坝500平方米，新建厕所</t>
  </si>
  <si>
    <t>ybxfpzc-cjfjy-800</t>
  </si>
  <si>
    <t>2019年省级公共文化服务体系建设专项资金（文化院坝）</t>
  </si>
  <si>
    <t>ybxfpzc-cjfjy-801</t>
  </si>
  <si>
    <t>ybxfpzc-cjfjy-802</t>
  </si>
  <si>
    <t>ybxfpzc-cjfjy-803</t>
  </si>
  <si>
    <t>ybxfpzc-cjfjy-804</t>
  </si>
  <si>
    <t>ybxfpzc-cjfjy-805</t>
  </si>
  <si>
    <t>ybxfpzc-cjfjy-806</t>
  </si>
  <si>
    <t>ybxfpzc-cjfjy-807</t>
  </si>
  <si>
    <t>ybxfpzc-cjfjy-808</t>
  </si>
  <si>
    <t>ybxfpzc-cjfjy-809</t>
  </si>
  <si>
    <t>ybxfpzc-cjfjy-810</t>
  </si>
  <si>
    <t>ybxfpzc-cjfjy-811</t>
  </si>
  <si>
    <t>ybxfpzc-cjfjy-812</t>
  </si>
  <si>
    <t>ybxfpzc-cjfjy-813</t>
  </si>
  <si>
    <t>ybxfpzc-cjfjy-814</t>
  </si>
  <si>
    <t>ybxfpzc-cjfjy-815</t>
  </si>
  <si>
    <t>ybxfpzc-cjfjy-816</t>
  </si>
  <si>
    <t>ybxfpzc-cjfjy-817</t>
  </si>
  <si>
    <t>ybxfpzc-cjfjy-818</t>
  </si>
  <si>
    <t>ybxfpzc-cjfjy-819</t>
  </si>
  <si>
    <t>ybxfpzc-cjfjy-820</t>
  </si>
  <si>
    <t>ybxfpzc-cjfjy-821</t>
  </si>
  <si>
    <t>ybxfpzc-cjfjy-822</t>
  </si>
  <si>
    <t>计划实施格萨拉乡坪原村新建村文化室项目1个</t>
  </si>
  <si>
    <t>ybxfpzc-cjfjy-823</t>
  </si>
  <si>
    <t>计划实施渔门镇新建村（原鳡鱼乡新建村）新建村部及村部附属设施项目</t>
  </si>
  <si>
    <t>ybxfpzc-cjfjy-824</t>
  </si>
  <si>
    <t>新建村级文化活动阵地 1个，每个补助40万元。</t>
  </si>
  <si>
    <t>ybxfpzc-cjfjy-825</t>
  </si>
  <si>
    <t>ybxfpzc-cjfjy-826</t>
  </si>
  <si>
    <t>（一）内墙粉刷乳胶漆（底漆1遍面漆2遍，包括铲除原墙面乳胶漆面层，满刮腻子找平磨光等工作内容）518㎡。（二）安装防盗门（包括拆除原旧门）7樘。（三）安装铝合金防盗窗（包括拆除原旧窗子工作内容）14樘。（四）C25砼硬化活动场地（包括土石方场地平整工作）45m³。（五）安装600*600mm地板砖（包括原地面清理找平工作内容）132㎡。（六）砖砌围墙（包括墙体砌筑，围墙基础砌筑，围墙顶盖琉璃瓦等工作），高2.3m，长53m。（七）新建大门（包括门柱、做斜顶盖琉璃瓦，安装铁艺门板等。）1樘。（八）打造文化墙115㎡。（九）改造电线及照明灯具，包括电线灯具拆除换新内容。（十）改造厕所，厕所墙面、顶棚粉刷乳胶漆，新建化粪池，2樘厕所门、洗手台、冲水式便池4个等工作。（十一）新建洗手台，配套水管安装。（十二）外墙山花水泥砂浆抹墙面120㎡。（十三）卫生室至楼梯间围墙建设（包括墙体砌筑，围墙基础砌筑，围墙顶盖琉璃瓦等工作。），高2.3m，长16m。单价：详见财评报告</t>
  </si>
  <si>
    <t>ybxfpzc-cjfjy-827</t>
  </si>
  <si>
    <t>茅坪子村公共服务站建设1个</t>
  </si>
  <si>
    <t>ybxfpzc-cjfjy-828</t>
  </si>
  <si>
    <t>5个行政村20个村民小组广播村村响</t>
  </si>
  <si>
    <t>村组集体非经营性资产合计</t>
  </si>
  <si>
    <t>（二）</t>
  </si>
  <si>
    <t>经营性资产</t>
  </si>
  <si>
    <t>村组集体经营性资产</t>
  </si>
  <si>
    <t>ybxfpzc-cjjy-001</t>
  </si>
  <si>
    <t>渔门镇、国胜乡、永兴镇、惠民乡</t>
  </si>
  <si>
    <t>规范建设8个农民专业合作社示范社，建设内容：制作安装8块专业合作社名称铁皮吊牌、8块专业合作社组织机构制度牌、8块机构科室门牌、8块基地分布图、8块基地宣传标识牌。</t>
  </si>
  <si>
    <t>ybxfpzc-cjjy-002</t>
  </si>
  <si>
    <t>设计二滩水淹区鳡鱼乡新建、升级6个农家乐规划方案。</t>
  </si>
  <si>
    <t>ybxfpzc-cjjy-003</t>
  </si>
  <si>
    <t>实施养羊专业合作组织运行周转金项目1个，扶持该村四个养羊小区39户、179人建档立卡贫困户的种草养羊产业项目发展。</t>
  </si>
  <si>
    <t>ybxfpzc-cjjy-004</t>
  </si>
  <si>
    <t>锅底凼</t>
  </si>
  <si>
    <t>盐边县康农种养殖专业合作社计划在盐边县红果彝族乡白沙沟村建设6P空气能热泵焙干系统1套（热泵机组为6P，循环风机动车2台2.2KW，辅助电加热1台7.5KW，烘干箱体为29立方米。生产能力为每次青椒鲜货800—1000kg,青椒烘干时间为8—12h/次，花椒鲜货400—600kg,青椒烘干时间为6—8h/次，野生菌类鲜货1000—1200kg,青椒烘干时间为5—8h/次）、300立方料小型农产品冷冻（藏）库、安全远程监控视频系统：物流设施：产品直销点、电子商务；建设标准化养羊基地（新建标准化羊圈舍面积500㎡，羊运动场500㎡,饲料加工房200㎡，管理房100㎡，附属设施200㎡，50KVA变压器一台和输电线路400米；100立方蓄水池一个和pe32管道1000米）、种羊引进105头（从本地或周边地区引进种羊5头、种母羊100头）、安装红外视频监控一套、草场围栏1500米。</t>
  </si>
  <si>
    <t>资产收益扶贫试点资金</t>
  </si>
  <si>
    <t>ybxfpzc-cjjy-005</t>
  </si>
  <si>
    <t>贫困村产业扶持基金</t>
  </si>
  <si>
    <t>ybxfpzc-cjjy-006</t>
  </si>
  <si>
    <t>ybxfpzc-cjjy-007</t>
  </si>
  <si>
    <t>候家坪村</t>
  </si>
  <si>
    <t>ybxfpzc-cjjy-008</t>
  </si>
  <si>
    <t>ybxfpzc-cjjy-009</t>
  </si>
  <si>
    <t>ybxfpzc-cjjy-010</t>
  </si>
  <si>
    <t>ybxfpzc-cjjy-011</t>
  </si>
  <si>
    <t>ybxfpzc-cjjy-012</t>
  </si>
  <si>
    <t>ybxfpzc-cjjy-013</t>
  </si>
  <si>
    <t>ybxfpzc-cjjy-014</t>
  </si>
  <si>
    <t>ybxfpzc-cjjy-015</t>
  </si>
  <si>
    <t>ybxfpzc-cjjy-016</t>
  </si>
  <si>
    <t>ybxfpzc-cjjy-017</t>
  </si>
  <si>
    <t>ybxfpzc-cjjy-018</t>
  </si>
  <si>
    <t>ybxfpzc-cjjy-019</t>
  </si>
  <si>
    <t>ybxfpzc-cjjy-020</t>
  </si>
  <si>
    <t>ybxfpzc-cjjy-021</t>
  </si>
  <si>
    <t>ybxfpzc-cjjy-022</t>
  </si>
  <si>
    <t>ybxfpzc-cjjy-023</t>
  </si>
  <si>
    <t>ybxfpzc-cjjy-024</t>
  </si>
  <si>
    <t>ybxfpzc-cjjy-025</t>
  </si>
  <si>
    <t>ybxfpzc-cjjy-026</t>
  </si>
  <si>
    <t>ybxfpzc-cjjy-027</t>
  </si>
  <si>
    <t>ybxfpzc-cjjy-028</t>
  </si>
  <si>
    <t>ybxfpzc-cjjy-029</t>
  </si>
  <si>
    <t>ybxfpzc-cjjy-030</t>
  </si>
  <si>
    <t>ybxfpzc-cjjy-031</t>
  </si>
  <si>
    <t>ybxfpzc-cjjy-032</t>
  </si>
  <si>
    <t>ybxfpzc-cjjy-033</t>
  </si>
  <si>
    <t>大窝函村</t>
  </si>
  <si>
    <t>ybxfpzc-cjjy-034</t>
  </si>
  <si>
    <t>ybxfpzc-cjjy-035</t>
  </si>
  <si>
    <t>ybxfpzc-cjjy-036</t>
  </si>
  <si>
    <t>ybxfpzc-cjjy-037</t>
  </si>
  <si>
    <t>ybxfpzc-cjjy-038</t>
  </si>
  <si>
    <t>ybxfpzc-cjjy-039</t>
  </si>
  <si>
    <t>ybxfpzc-cjjy-040</t>
  </si>
  <si>
    <t>将原择木龙乡政府职工住宿楼改造为择木龙驿站，配套齐全相关设施</t>
  </si>
  <si>
    <t>ybxfpzc-cjjy-041</t>
  </si>
  <si>
    <t>非贫困村贫困户产业扶持基金</t>
  </si>
  <si>
    <t>ybxfpzc-cjjy-042</t>
  </si>
  <si>
    <t>白沙沟</t>
  </si>
  <si>
    <t>白沙沟村资产收益扶贫项目1个。</t>
  </si>
  <si>
    <t>ybxfpzc-cjjy-043</t>
  </si>
  <si>
    <t>国胜乡会才种养殖专业合作社</t>
  </si>
  <si>
    <t>残疾人扶贫“股权量化”试点资金</t>
  </si>
  <si>
    <t>ybxfpzc-cjjy-044</t>
  </si>
  <si>
    <t>全县有凉山自迁贫困户的乡（镇）</t>
  </si>
  <si>
    <t>补充有凉山自迁贫困户249户的贫困村、非贫困村产业扶持基金</t>
  </si>
  <si>
    <t>ybxfpzc-cjjy-045</t>
  </si>
  <si>
    <t>全县选择5家专业合作社进行规范培育打造，与成都益民菜市、百家超市合作，搭建贫困地区农产品销售平台，将贫困地区特色农产品销往成都市场</t>
  </si>
  <si>
    <t>ybxfpzc-cjjy-046</t>
  </si>
  <si>
    <t>永兴镇岩门村桃树坪天然有机茶加工扶贫车间建设项目</t>
  </si>
  <si>
    <t>雅砻江雅砻江流域水电开发公司帮扶资金10万元、三峡集团捐赠资金10万元</t>
  </si>
  <si>
    <t>ybxfpzc-cjjy-047</t>
  </si>
  <si>
    <t>改造冬草青贮饲料池100立方、改造圈舍草料槽及护栏200米、购产羔房保温系统一套、购22KW精料粉碎机1台、购草料转运车1辆、购能繁母羊120只、购种公羊12只、种牧草120亩。</t>
  </si>
  <si>
    <t>资产收益扶贫试点项目</t>
  </si>
  <si>
    <t>ybxfpzc-cjjy-048</t>
  </si>
  <si>
    <t>格萨拉乡坪原村实施，主要用于购买母本羊630只。</t>
  </si>
  <si>
    <t>财政专项扶贫资金</t>
  </si>
  <si>
    <t>村组集体经营性资产合计</t>
  </si>
  <si>
    <t>三</t>
  </si>
  <si>
    <t>国有资产</t>
  </si>
  <si>
    <t>国有非经营性资产</t>
  </si>
  <si>
    <t>ybxfpzc-gyfjy-001</t>
  </si>
  <si>
    <t>国有</t>
  </si>
  <si>
    <t>改造村卫生室1个。</t>
  </si>
  <si>
    <t>ybxfpzc-gyfjy-002</t>
  </si>
  <si>
    <t>ybxfpzc-gyfjy-003</t>
  </si>
  <si>
    <t>ybxfpzc-gyfjy-004</t>
  </si>
  <si>
    <t>ybxfpzc-gyfjy-005</t>
  </si>
  <si>
    <t>ybxfpzc-gyfjy-006</t>
  </si>
  <si>
    <t>ybxfpzc-gyfjy-007</t>
  </si>
  <si>
    <t>ybxfpzc-gyfjy-008</t>
  </si>
  <si>
    <t>ybxfpzc-gyfjy-009</t>
  </si>
  <si>
    <t>ybxfpzc-gyfjy-010</t>
  </si>
  <si>
    <t>58户入户用电改造，新增380V线路1.92Km，新增220V线路3.73Km，</t>
  </si>
  <si>
    <t>ybxfpzc-gyfjy-011</t>
  </si>
  <si>
    <t>新建300m3蓄水池一座、生活用水抽水处浇筑路222m2、修建挡墙96m3</t>
  </si>
  <si>
    <t>ybxfpzc-gyfjy-012</t>
  </si>
  <si>
    <t>完善公路1.76KM，修建挡墙328m3，补边、错车道281m3.</t>
  </si>
  <si>
    <t>ybxfpzc-gyfjy-013</t>
  </si>
  <si>
    <t>改建村卫生室及购置基本医疗设备</t>
  </si>
  <si>
    <t>2017年幸福美丽新村（扶贫新村）建设资金</t>
  </si>
  <si>
    <t>ybxfpzc-gyfjy-014</t>
  </si>
  <si>
    <t>ybxfpzc-gyfjy-015</t>
  </si>
  <si>
    <t>ybxfpzc-gyfjy-016</t>
  </si>
  <si>
    <t>ybxfpzc-gyfjy-017</t>
  </si>
  <si>
    <t>ybxfpzc-gyfjy-018</t>
  </si>
  <si>
    <t>ybxfpzc-gyfjy-019</t>
  </si>
  <si>
    <t>ybxfpzc-gyfjy-020</t>
  </si>
  <si>
    <t>ybxfpzc-gyfjy-021</t>
  </si>
  <si>
    <t>ybxfpzc-gyfjy-022</t>
  </si>
  <si>
    <t>ybxfpzc-gyfjy-023</t>
  </si>
  <si>
    <t>ybxfpzc-gyfjy-024</t>
  </si>
  <si>
    <t>ybxfpzc-gyfjy-025</t>
  </si>
  <si>
    <t>ybxfpzc-gyfjy-026</t>
  </si>
  <si>
    <t>茅坪子村、后元村村</t>
  </si>
  <si>
    <t>茅坪子村、后元村村卫生室建设</t>
  </si>
  <si>
    <t>四川铜贝企业管理咨询有限公司</t>
  </si>
  <si>
    <t>ybxfpzc-gyfjy-027</t>
  </si>
  <si>
    <t>喇撒田村</t>
  </si>
  <si>
    <t>新建教学综合楼1500平方米</t>
  </si>
  <si>
    <t>校舍维修改造资金142万元、民族地区教育发展专项资金50万元</t>
  </si>
  <si>
    <t>ybxfpzc-gyfjy-028</t>
  </si>
  <si>
    <t>新林村</t>
  </si>
  <si>
    <t>新建学生宿舍1200平方米</t>
  </si>
  <si>
    <t>校舍维修改造资金</t>
  </si>
  <si>
    <t>ybxfpzc-gyfjy-029</t>
  </si>
  <si>
    <t>茅坪子村、后元村村卫生室建设项目</t>
  </si>
  <si>
    <t>武警黄金部队帮扶资金</t>
  </si>
  <si>
    <t>ybxfpzc-gyfjy-030</t>
  </si>
  <si>
    <t>格萨拉彝族乡上村村，温泉彝族乡野麻地村、大窝凼村、四呷左村，箐河傈僳族乡岩门村、石龙村，红宝苗族彝族乡长草坪村、核桃箐村，渔门镇核桃箐村，鳡鱼彝族乡小槽村，红果彝族乡白沙沟村。</t>
  </si>
  <si>
    <t>（一）村卫生室房屋维修改造工程：
盐边县2018年摘帽村11个村卫生室屋面防渗及室内外墙面维修、门窗更换、电路改造、制作卫生宣传栏、标识标牌等，详见《盐边县精准扶贫村卫生室建设项目预算书》，最终工程竣工决算以国家审计机关审计结论为准。（二）村卫生室医疗器械配备：
按国家标准配置村卫生室基本医疗设备，具体见附表《村卫生室设备购置清单》，由县卫计局统一进行政府采购。</t>
  </si>
  <si>
    <t>ybxfpzc-gyfjy-031</t>
  </si>
  <si>
    <t>团结村</t>
  </si>
  <si>
    <t xml:space="preserve">教学楼改造                                      </t>
  </si>
  <si>
    <t>校舍维修改造资金3万元、民族教育发展十年行动计划资金30万元</t>
  </si>
  <si>
    <t>ybxfpzc-gyfjy-032</t>
  </si>
  <si>
    <t>学生宿舍安装太阳能淋浴系统</t>
  </si>
  <si>
    <t>ybxfpzc-gyfjy-033</t>
  </si>
  <si>
    <t>ybxfpzc-gyfjy-034</t>
  </si>
  <si>
    <t>ybxfpzc-gyfjy-035</t>
  </si>
  <si>
    <t>ybxfpzc-gyfjy-036</t>
  </si>
  <si>
    <t>城南社区</t>
  </si>
  <si>
    <t>围墙及边坡治理</t>
  </si>
  <si>
    <t>ybxfpzc-gyfjy-037</t>
  </si>
  <si>
    <t>ybxfpzc-gyfjy-038</t>
  </si>
  <si>
    <t>ybxfpzc-gyfjy-039</t>
  </si>
  <si>
    <t>ybxfpzc-gyfjy-040</t>
  </si>
  <si>
    <t>ybxfpzc-gyfjy-041</t>
  </si>
  <si>
    <t>ybxfpzc-gyfjy-042</t>
  </si>
  <si>
    <t>ybxfpzc-gyfjy-043</t>
  </si>
  <si>
    <t>ybxfpzc-gyfjy-044</t>
  </si>
  <si>
    <t>国胜乡、格萨拉彝族乡、渔门镇、红果彝族乡</t>
  </si>
  <si>
    <t>国胜乡民胜村，格萨拉彝族乡古德村、韭菜坪村、坪原村、洼落村、羊槽子村、支六河村，渔门镇高箐村，红果彝族乡蒿枝坪村。</t>
  </si>
  <si>
    <t>（一）村卫生室房屋维修改造工程：
1．盐边县8个村卫生室屋面防渗及室内外墙面维修、门窗更换、电路改造、院坝硬化、洗手台、围墙修建、黑板报刷漆、制作卫生宣传栏、标识标牌等,详见附件《盐边县卫生健康局2019年易地扶贫搬迁公共基础设施村卫生室改造项目预算书》。
2．国胜乡民胜村村卫生室路面硬化83米、3m宽,新建厕所1间、化粪池1座,建设附属设施(新建涵拱1座、卫生室大门一道、坝子硬化110平方米、院墙66米、挡墙124米)，详见附件《盐边县卫生健康局2019年易地扶贫搬迁公共基础设施村卫生室改造项目预算书》、《国胜乡民胜村村卫生室附属工程施工图》。
（二）村卫生室医疗器械配备：
按国家标准配置9个村卫生室基本医疗设备。具体见附表《村卫生室设备购置清单》，由县卫健局统一进行政府采购。</t>
  </si>
  <si>
    <t>ybxfpzc-gyfjy-045</t>
  </si>
  <si>
    <t>太阳能淋浴系统改造工程。</t>
  </si>
  <si>
    <t>ybxfpzc-gyfjy-046</t>
  </si>
  <si>
    <t>渔门社区</t>
  </si>
  <si>
    <t>一食堂洗碗机房改造和大厅装修工程、集中供热太阳能管道更换工程</t>
  </si>
  <si>
    <t>校舍维修改造资金8.2万元、校舍维修改造资金9.3万元</t>
  </si>
  <si>
    <t>ybxfpzc-gyfjy-047</t>
  </si>
  <si>
    <t>阳光社区</t>
  </si>
  <si>
    <t>运动场改造</t>
  </si>
  <si>
    <t>薄弱学校改造资金</t>
  </si>
  <si>
    <t>ybxfpzc-gyfjy-048</t>
  </si>
  <si>
    <t>箐河社区</t>
  </si>
  <si>
    <t>新建综合楼</t>
  </si>
  <si>
    <t>ybxfpzc-gyfjy-049</t>
  </si>
  <si>
    <t>城北社区</t>
  </si>
  <si>
    <t>新建教学综合楼3077平方米</t>
  </si>
  <si>
    <t>国有非经营性资产合计</t>
  </si>
  <si>
    <t>合计</t>
  </si>
  <si>
    <t>说明：鉴于目前开始清理登记，涉及项目可能分年度实施但形成的资产为一个项目（如通村硬化路和安装波形护栏，不在同一年度实施，但核算该条道路资产时应合并计算，因此在清理登记台账前形成的资产宜合并计算，清理后同一项目追加投入如道路维修应追加到该项目），不做分年统计，由填报单位按时序填报，各县在实际操作中，可根据需要做分年过渡表。</t>
  </si>
  <si>
    <t>审核人：                    填报人：                   联系电话：                           填报时间：</t>
  </si>
</sst>
</file>

<file path=xl/styles.xml><?xml version="1.0" encoding="utf-8"?>
<styleSheet xmlns="http://schemas.openxmlformats.org/spreadsheetml/2006/main">
  <numFmts count="10">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Red]\(0.00\)"/>
    <numFmt numFmtId="177" formatCode="0.00_ "/>
    <numFmt numFmtId="178" formatCode="0_);[Red]\(0\)"/>
    <numFmt numFmtId="179" formatCode="0.0000;[Red]0.0000"/>
    <numFmt numFmtId="180" formatCode="0.000;[Red]0.000"/>
    <numFmt numFmtId="181" formatCode="0.00;[Red]0.00"/>
  </numFmts>
  <fonts count="33">
    <font>
      <sz val="11"/>
      <color theme="1"/>
      <name val="宋体"/>
      <charset val="134"/>
      <scheme val="minor"/>
    </font>
    <font>
      <sz val="10"/>
      <color theme="1"/>
      <name val="宋体"/>
      <charset val="134"/>
    </font>
    <font>
      <b/>
      <sz val="10"/>
      <color theme="1"/>
      <name val="宋体"/>
      <charset val="134"/>
    </font>
    <font>
      <sz val="12"/>
      <name val="宋体"/>
      <charset val="134"/>
    </font>
    <font>
      <sz val="10"/>
      <name val="宋体"/>
      <charset val="134"/>
    </font>
    <font>
      <sz val="22"/>
      <color theme="1"/>
      <name val="宋体"/>
      <charset val="134"/>
    </font>
    <font>
      <sz val="10"/>
      <color rgb="FF000000"/>
      <name val="宋体"/>
      <charset val="134"/>
    </font>
    <font>
      <sz val="10"/>
      <color indexed="8"/>
      <name val="宋体"/>
      <charset val="134"/>
    </font>
    <font>
      <sz val="10"/>
      <color rgb="FFFF0000"/>
      <name val="宋体"/>
      <charset val="134"/>
    </font>
    <font>
      <b/>
      <sz val="10"/>
      <color rgb="FF000000"/>
      <name val="宋体"/>
      <charset val="134"/>
    </font>
    <font>
      <b/>
      <sz val="10"/>
      <name val="宋体"/>
      <charset val="134"/>
    </font>
    <font>
      <sz val="11"/>
      <color rgb="FFFF0000"/>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indexed="8"/>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5" borderId="0" applyNumberFormat="0" applyBorder="0" applyAlignment="0" applyProtection="0">
      <alignment vertical="center"/>
    </xf>
    <xf numFmtId="0" fontId="21"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8" applyNumberFormat="0" applyFont="0" applyAlignment="0" applyProtection="0">
      <alignment vertical="center"/>
    </xf>
    <xf numFmtId="0" fontId="19" fillId="15"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7" applyNumberFormat="0" applyFill="0" applyAlignment="0" applyProtection="0">
      <alignment vertical="center"/>
    </xf>
    <xf numFmtId="0" fontId="15" fillId="0" borderId="7" applyNumberFormat="0" applyFill="0" applyAlignment="0" applyProtection="0">
      <alignment vertical="center"/>
    </xf>
    <xf numFmtId="0" fontId="19" fillId="13" borderId="0" applyNumberFormat="0" applyBorder="0" applyAlignment="0" applyProtection="0">
      <alignment vertical="center"/>
    </xf>
    <xf numFmtId="0" fontId="17" fillId="0" borderId="10" applyNumberFormat="0" applyFill="0" applyAlignment="0" applyProtection="0">
      <alignment vertical="center"/>
    </xf>
    <xf numFmtId="0" fontId="19" fillId="11" borderId="0" applyNumberFormat="0" applyBorder="0" applyAlignment="0" applyProtection="0">
      <alignment vertical="center"/>
    </xf>
    <xf numFmtId="0" fontId="26" fillId="18" borderId="11" applyNumberFormat="0" applyAlignment="0" applyProtection="0">
      <alignment vertical="center"/>
    </xf>
    <xf numFmtId="0" fontId="27" fillId="18" borderId="9" applyNumberFormat="0" applyAlignment="0" applyProtection="0">
      <alignment vertical="center"/>
    </xf>
    <xf numFmtId="0" fontId="28" fillId="22" borderId="12" applyNumberFormat="0" applyAlignment="0" applyProtection="0">
      <alignment vertical="center"/>
    </xf>
    <xf numFmtId="0" fontId="16" fillId="24" borderId="0" applyNumberFormat="0" applyBorder="0" applyAlignment="0" applyProtection="0">
      <alignment vertical="center"/>
    </xf>
    <xf numFmtId="0" fontId="19" fillId="26"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29" fillId="23" borderId="0" applyNumberFormat="0" applyBorder="0" applyAlignment="0" applyProtection="0">
      <alignment vertical="center"/>
    </xf>
    <xf numFmtId="0" fontId="20" fillId="10" borderId="0" applyNumberFormat="0" applyBorder="0" applyAlignment="0" applyProtection="0">
      <alignment vertical="center"/>
    </xf>
    <xf numFmtId="0" fontId="16" fillId="20" borderId="0" applyNumberFormat="0" applyBorder="0" applyAlignment="0" applyProtection="0">
      <alignment vertical="center"/>
    </xf>
    <xf numFmtId="0" fontId="19" fillId="17" borderId="0" applyNumberFormat="0" applyBorder="0" applyAlignment="0" applyProtection="0">
      <alignment vertical="center"/>
    </xf>
    <xf numFmtId="0" fontId="16" fillId="19" borderId="0" applyNumberFormat="0" applyBorder="0" applyAlignment="0" applyProtection="0">
      <alignment vertical="center"/>
    </xf>
    <xf numFmtId="0" fontId="16" fillId="3"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19" fillId="25" borderId="0" applyNumberFormat="0" applyBorder="0" applyAlignment="0" applyProtection="0">
      <alignment vertical="center"/>
    </xf>
    <xf numFmtId="0" fontId="16" fillId="29" borderId="0" applyNumberFormat="0" applyBorder="0" applyAlignment="0" applyProtection="0">
      <alignment vertical="center"/>
    </xf>
    <xf numFmtId="0" fontId="16" fillId="7" borderId="0" applyNumberFormat="0" applyBorder="0" applyAlignment="0" applyProtection="0">
      <alignment vertical="center"/>
    </xf>
    <xf numFmtId="0" fontId="19" fillId="16" borderId="0" applyNumberFormat="0" applyBorder="0" applyAlignment="0" applyProtection="0">
      <alignment vertical="center"/>
    </xf>
    <xf numFmtId="0" fontId="16" fillId="21"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6" fillId="6" borderId="0" applyNumberFormat="0" applyBorder="0" applyAlignment="0" applyProtection="0">
      <alignment vertical="center"/>
    </xf>
    <xf numFmtId="0" fontId="19" fillId="9"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cellStyleXfs>
  <cellXfs count="76">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 fillId="0" borderId="6" xfId="0" applyFont="1" applyFill="1" applyBorder="1" applyAlignment="1">
      <alignment horizontal="center" vertical="center"/>
    </xf>
    <xf numFmtId="178" fontId="7" fillId="0" borderId="6"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178" fontId="4" fillId="0" borderId="6" xfId="0" applyNumberFormat="1" applyFont="1" applyFill="1" applyBorder="1" applyAlignment="1">
      <alignment horizontal="center" vertical="center" wrapText="1"/>
    </xf>
    <xf numFmtId="0" fontId="4" fillId="0" borderId="6" xfId="49" applyFont="1" applyFill="1" applyBorder="1" applyAlignment="1">
      <alignment horizontal="center" vertical="center" wrapText="1"/>
    </xf>
    <xf numFmtId="0" fontId="4" fillId="0" borderId="6" xfId="0" applyFont="1" applyFill="1" applyBorder="1" applyAlignment="1">
      <alignment horizontal="center" vertical="center"/>
    </xf>
    <xf numFmtId="177" fontId="7" fillId="0" borderId="6" xfId="0" applyNumberFormat="1"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176" fontId="4" fillId="0" borderId="6" xfId="0" applyNumberFormat="1" applyFont="1" applyFill="1" applyBorder="1" applyAlignment="1">
      <alignment horizontal="center" vertical="center" wrapText="1"/>
    </xf>
    <xf numFmtId="0" fontId="5" fillId="0" borderId="4" xfId="0" applyFont="1" applyFill="1" applyBorder="1" applyAlignment="1">
      <alignment horizontal="center" vertical="center"/>
    </xf>
    <xf numFmtId="0" fontId="6" fillId="0" borderId="4" xfId="0" applyFont="1" applyFill="1" applyBorder="1" applyAlignment="1">
      <alignment horizontal="left" vertical="center"/>
    </xf>
    <xf numFmtId="0" fontId="1" fillId="0" borderId="6" xfId="0"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49" applyFont="1" applyFill="1" applyBorder="1" applyAlignment="1">
      <alignment horizontal="center" vertical="center" wrapText="1"/>
    </xf>
    <xf numFmtId="57" fontId="4" fillId="0" borderId="6" xfId="0" applyNumberFormat="1" applyFont="1" applyFill="1" applyBorder="1" applyAlignment="1">
      <alignment horizontal="center" vertical="center" wrapText="1"/>
    </xf>
    <xf numFmtId="179" fontId="4" fillId="0" borderId="6" xfId="0" applyNumberFormat="1" applyFont="1" applyFill="1" applyBorder="1" applyAlignment="1">
      <alignment horizontal="center" vertical="center" wrapText="1"/>
    </xf>
    <xf numFmtId="180" fontId="4"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top" wrapText="1"/>
    </xf>
    <xf numFmtId="177" fontId="1" fillId="0" borderId="6"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6" xfId="0" applyFont="1" applyFill="1" applyBorder="1" applyAlignment="1">
      <alignment horizontal="center" vertical="center" wrapText="1"/>
    </xf>
    <xf numFmtId="176" fontId="4" fillId="0" borderId="6" xfId="0" applyNumberFormat="1" applyFont="1" applyFill="1" applyBorder="1" applyAlignment="1" applyProtection="1">
      <alignment horizontal="center" vertical="center" wrapText="1"/>
    </xf>
    <xf numFmtId="181" fontId="4" fillId="0" borderId="6" xfId="0" applyNumberFormat="1" applyFont="1" applyFill="1" applyBorder="1" applyAlignment="1" applyProtection="1">
      <alignment horizontal="center" vertical="center" wrapText="1"/>
    </xf>
    <xf numFmtId="0" fontId="6" fillId="0" borderId="6"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31" fontId="4" fillId="0" borderId="6"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7" fillId="0" borderId="3" xfId="0" applyFont="1" applyFill="1" applyBorder="1" applyAlignment="1">
      <alignment horizontal="center" vertical="center" wrapText="1"/>
    </xf>
    <xf numFmtId="178" fontId="4"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xf>
    <xf numFmtId="177" fontId="4" fillId="0" borderId="6" xfId="51" applyNumberFormat="1" applyFont="1" applyFill="1" applyBorder="1" applyAlignment="1">
      <alignment horizontal="center" vertical="center"/>
    </xf>
    <xf numFmtId="177" fontId="4" fillId="0" borderId="6" xfId="0" applyNumberFormat="1" applyFont="1" applyFill="1" applyBorder="1" applyAlignment="1">
      <alignment horizontal="center" vertical="center"/>
    </xf>
    <xf numFmtId="0" fontId="4" fillId="0" borderId="6" xfId="0" applyFont="1" applyFill="1" applyBorder="1" applyAlignment="1">
      <alignment horizontal="center" vertical="top" wrapText="1"/>
    </xf>
    <xf numFmtId="0" fontId="11" fillId="0" borderId="0" xfId="0" applyFont="1" applyFill="1" applyAlignment="1">
      <alignment horizontal="center" vertical="center"/>
    </xf>
    <xf numFmtId="0" fontId="4" fillId="0" borderId="6" xfId="51"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181" fontId="4" fillId="0" borderId="6" xfId="0" applyNumberFormat="1" applyFont="1" applyFill="1" applyBorder="1" applyAlignment="1">
      <alignment horizontal="center" vertical="center" wrapText="1"/>
    </xf>
    <xf numFmtId="0" fontId="4" fillId="0" borderId="6" xfId="5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6" xfId="49" applyFont="1" applyFill="1" applyBorder="1" applyAlignment="1">
      <alignment horizontal="center" vertical="center"/>
    </xf>
    <xf numFmtId="0" fontId="4" fillId="0" borderId="3" xfId="0" applyNumberFormat="1" applyFont="1" applyFill="1" applyBorder="1" applyAlignment="1">
      <alignment horizontal="center" vertical="center" wrapText="1"/>
    </xf>
    <xf numFmtId="57" fontId="6" fillId="0" borderId="6" xfId="0" applyNumberFormat="1" applyFont="1" applyFill="1" applyBorder="1" applyAlignment="1">
      <alignment horizontal="center" vertical="center" wrapText="1"/>
    </xf>
    <xf numFmtId="31" fontId="4" fillId="0" borderId="3" xfId="0" applyNumberFormat="1" applyFont="1" applyFill="1" applyBorder="1" applyAlignment="1">
      <alignment horizontal="center" vertical="center" wrapText="1"/>
    </xf>
    <xf numFmtId="0" fontId="4" fillId="0" borderId="6" xfId="0" applyFont="1" applyFill="1" applyBorder="1" applyAlignment="1">
      <alignment vertical="center" wrapText="1"/>
    </xf>
    <xf numFmtId="0" fontId="2" fillId="0" borderId="6" xfId="0" applyFont="1" applyFill="1" applyBorder="1" applyAlignment="1">
      <alignment horizontal="center" vertical="center"/>
    </xf>
    <xf numFmtId="0" fontId="0" fillId="0" borderId="6" xfId="0" applyFill="1" applyBorder="1" applyAlignment="1">
      <alignment horizontal="center" vertical="center"/>
    </xf>
    <xf numFmtId="0" fontId="1"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4"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5" xfId="50"/>
    <cellStyle name="常规_Sheet1"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00"/>
  <sheetViews>
    <sheetView tabSelected="1" zoomScale="90" zoomScaleNormal="90" workbookViewId="0">
      <pane ySplit="4" topLeftCell="A1129" activePane="bottomLeft" state="frozen"/>
      <selection/>
      <selection pane="bottomLeft" activeCell="I1133" sqref="I1133"/>
    </sheetView>
  </sheetViews>
  <sheetFormatPr defaultColWidth="9" defaultRowHeight="30" customHeight="1"/>
  <cols>
    <col min="1" max="8" width="9" style="1"/>
    <col min="9" max="9" width="40.625" style="1" customWidth="1"/>
    <col min="10" max="10" width="12.625" style="1"/>
    <col min="11" max="11" width="23.1916666666667" style="1" customWidth="1"/>
    <col min="12" max="12" width="9.375" style="1"/>
    <col min="13" max="16384" width="9" style="1"/>
  </cols>
  <sheetData>
    <row r="1" customHeight="1" spans="1:19">
      <c r="A1" s="6" t="s">
        <v>0</v>
      </c>
      <c r="B1" s="7"/>
      <c r="C1" s="7"/>
      <c r="D1" s="7"/>
      <c r="E1" s="7"/>
      <c r="F1" s="7"/>
      <c r="G1" s="7"/>
      <c r="H1" s="7"/>
      <c r="I1" s="7"/>
      <c r="J1" s="7"/>
      <c r="K1" s="7"/>
      <c r="L1" s="7"/>
      <c r="M1" s="7"/>
      <c r="N1" s="7"/>
      <c r="O1" s="7"/>
      <c r="P1" s="7"/>
      <c r="Q1" s="7"/>
      <c r="R1" s="7"/>
      <c r="S1" s="27"/>
    </row>
    <row r="2" customHeight="1" spans="1:19">
      <c r="A2" s="8" t="s">
        <v>1</v>
      </c>
      <c r="B2" s="9"/>
      <c r="C2" s="9"/>
      <c r="D2" s="9"/>
      <c r="E2" s="9"/>
      <c r="F2" s="9"/>
      <c r="G2" s="9"/>
      <c r="H2" s="9"/>
      <c r="I2" s="9"/>
      <c r="J2" s="9"/>
      <c r="K2" s="9"/>
      <c r="L2" s="9"/>
      <c r="M2" s="9"/>
      <c r="N2" s="9"/>
      <c r="O2" s="9"/>
      <c r="P2" s="9"/>
      <c r="Q2" s="9"/>
      <c r="R2" s="9"/>
      <c r="S2" s="28"/>
    </row>
    <row r="3" customHeight="1" spans="1:19">
      <c r="A3" s="10" t="s">
        <v>2</v>
      </c>
      <c r="B3" s="10" t="s">
        <v>3</v>
      </c>
      <c r="C3" s="10" t="s">
        <v>4</v>
      </c>
      <c r="D3" s="10" t="s">
        <v>5</v>
      </c>
      <c r="E3" s="10" t="s">
        <v>6</v>
      </c>
      <c r="F3" s="11" t="s">
        <v>7</v>
      </c>
      <c r="G3" s="12"/>
      <c r="H3" s="13"/>
      <c r="I3" s="10" t="s">
        <v>8</v>
      </c>
      <c r="J3" s="10" t="s">
        <v>9</v>
      </c>
      <c r="K3" s="11" t="s">
        <v>10</v>
      </c>
      <c r="L3" s="13"/>
      <c r="M3" s="10" t="s">
        <v>11</v>
      </c>
      <c r="N3" s="10" t="s">
        <v>12</v>
      </c>
      <c r="O3" s="10" t="s">
        <v>13</v>
      </c>
      <c r="P3" s="10" t="s">
        <v>14</v>
      </c>
      <c r="Q3" s="10" t="s">
        <v>15</v>
      </c>
      <c r="R3" s="10" t="s">
        <v>16</v>
      </c>
      <c r="S3" s="10" t="s">
        <v>17</v>
      </c>
    </row>
    <row r="4" customHeight="1" spans="1:19">
      <c r="A4" s="14"/>
      <c r="B4" s="14"/>
      <c r="C4" s="14"/>
      <c r="D4" s="14"/>
      <c r="E4" s="14"/>
      <c r="F4" s="15" t="s">
        <v>18</v>
      </c>
      <c r="G4" s="15" t="s">
        <v>19</v>
      </c>
      <c r="H4" s="15" t="s">
        <v>20</v>
      </c>
      <c r="I4" s="14"/>
      <c r="J4" s="14"/>
      <c r="K4" s="15" t="s">
        <v>21</v>
      </c>
      <c r="L4" s="15" t="s">
        <v>22</v>
      </c>
      <c r="M4" s="14"/>
      <c r="N4" s="14"/>
      <c r="O4" s="14"/>
      <c r="P4" s="14"/>
      <c r="Q4" s="14"/>
      <c r="R4" s="14"/>
      <c r="S4" s="14"/>
    </row>
    <row r="5" customHeight="1" spans="1:19">
      <c r="A5" s="15" t="s">
        <v>23</v>
      </c>
      <c r="B5" s="15" t="s">
        <v>24</v>
      </c>
      <c r="C5" s="15"/>
      <c r="D5" s="16"/>
      <c r="E5" s="16"/>
      <c r="F5" s="16"/>
      <c r="G5" s="16"/>
      <c r="H5" s="16"/>
      <c r="I5" s="16"/>
      <c r="J5" s="16"/>
      <c r="K5" s="16"/>
      <c r="L5" s="16"/>
      <c r="M5" s="16"/>
      <c r="N5" s="16"/>
      <c r="O5" s="16"/>
      <c r="P5" s="16"/>
      <c r="Q5" s="16"/>
      <c r="R5" s="16"/>
      <c r="S5" s="16"/>
    </row>
    <row r="6" s="1" customFormat="1" ht="37" customHeight="1" spans="1:19">
      <c r="A6" s="15">
        <v>1</v>
      </c>
      <c r="B6" s="15" t="s">
        <v>24</v>
      </c>
      <c r="C6" s="15" t="s">
        <v>25</v>
      </c>
      <c r="D6" s="16" t="s">
        <v>26</v>
      </c>
      <c r="E6" s="17" t="s">
        <v>27</v>
      </c>
      <c r="F6" s="18" t="s">
        <v>28</v>
      </c>
      <c r="G6" s="18" t="s">
        <v>29</v>
      </c>
      <c r="H6" s="18" t="s">
        <v>30</v>
      </c>
      <c r="I6" s="18" t="s">
        <v>31</v>
      </c>
      <c r="J6" s="23">
        <v>3</v>
      </c>
      <c r="K6" s="18" t="s">
        <v>32</v>
      </c>
      <c r="L6" s="23">
        <v>3</v>
      </c>
      <c r="M6" s="16" t="s">
        <v>26</v>
      </c>
      <c r="N6" s="16" t="s">
        <v>26</v>
      </c>
      <c r="O6" s="16" t="s">
        <v>26</v>
      </c>
      <c r="P6" s="16"/>
      <c r="Q6" s="18" t="s">
        <v>33</v>
      </c>
      <c r="R6" s="18" t="s">
        <v>34</v>
      </c>
      <c r="S6" s="18" t="s">
        <v>34</v>
      </c>
    </row>
    <row r="7" s="1" customFormat="1" ht="54" customHeight="1" spans="1:19">
      <c r="A7" s="15">
        <v>2</v>
      </c>
      <c r="B7" s="15" t="s">
        <v>24</v>
      </c>
      <c r="C7" s="15" t="s">
        <v>35</v>
      </c>
      <c r="D7" s="16" t="s">
        <v>26</v>
      </c>
      <c r="E7" s="17" t="s">
        <v>27</v>
      </c>
      <c r="F7" s="18" t="s">
        <v>36</v>
      </c>
      <c r="G7" s="18" t="s">
        <v>37</v>
      </c>
      <c r="H7" s="18" t="s">
        <v>34</v>
      </c>
      <c r="I7" s="18" t="s">
        <v>38</v>
      </c>
      <c r="J7" s="23">
        <v>50</v>
      </c>
      <c r="K7" s="18" t="s">
        <v>39</v>
      </c>
      <c r="L7" s="23">
        <v>50</v>
      </c>
      <c r="M7" s="16" t="s">
        <v>26</v>
      </c>
      <c r="N7" s="16" t="s">
        <v>26</v>
      </c>
      <c r="O7" s="16" t="s">
        <v>26</v>
      </c>
      <c r="P7" s="16"/>
      <c r="Q7" s="18" t="s">
        <v>33</v>
      </c>
      <c r="R7" s="18" t="s">
        <v>34</v>
      </c>
      <c r="S7" s="18" t="s">
        <v>34</v>
      </c>
    </row>
    <row r="8" s="1" customFormat="1" ht="54" customHeight="1" spans="1:19">
      <c r="A8" s="15">
        <v>3</v>
      </c>
      <c r="B8" s="15" t="s">
        <v>24</v>
      </c>
      <c r="C8" s="15" t="s">
        <v>40</v>
      </c>
      <c r="D8" s="16" t="s">
        <v>26</v>
      </c>
      <c r="E8" s="17" t="s">
        <v>27</v>
      </c>
      <c r="F8" s="18" t="s">
        <v>41</v>
      </c>
      <c r="G8" s="18" t="s">
        <v>42</v>
      </c>
      <c r="H8" s="18" t="s">
        <v>34</v>
      </c>
      <c r="I8" s="18" t="s">
        <v>43</v>
      </c>
      <c r="J8" s="23">
        <v>174</v>
      </c>
      <c r="K8" s="18" t="s">
        <v>32</v>
      </c>
      <c r="L8" s="23">
        <v>174</v>
      </c>
      <c r="M8" s="16" t="s">
        <v>26</v>
      </c>
      <c r="N8" s="16" t="s">
        <v>26</v>
      </c>
      <c r="O8" s="16" t="s">
        <v>26</v>
      </c>
      <c r="P8" s="16"/>
      <c r="Q8" s="18" t="s">
        <v>33</v>
      </c>
      <c r="R8" s="18" t="s">
        <v>34</v>
      </c>
      <c r="S8" s="18" t="s">
        <v>34</v>
      </c>
    </row>
    <row r="9" s="1" customFormat="1" ht="54" customHeight="1" spans="1:19">
      <c r="A9" s="15">
        <v>4</v>
      </c>
      <c r="B9" s="15" t="s">
        <v>24</v>
      </c>
      <c r="C9" s="15" t="s">
        <v>44</v>
      </c>
      <c r="D9" s="16" t="s">
        <v>26</v>
      </c>
      <c r="E9" s="17" t="s">
        <v>45</v>
      </c>
      <c r="F9" s="18" t="s">
        <v>46</v>
      </c>
      <c r="G9" s="18" t="s">
        <v>47</v>
      </c>
      <c r="H9" s="18" t="s">
        <v>34</v>
      </c>
      <c r="I9" s="18" t="s">
        <v>48</v>
      </c>
      <c r="J9" s="23">
        <v>5</v>
      </c>
      <c r="K9" s="18" t="s">
        <v>49</v>
      </c>
      <c r="L9" s="23">
        <v>8</v>
      </c>
      <c r="M9" s="16" t="s">
        <v>26</v>
      </c>
      <c r="N9" s="16" t="s">
        <v>26</v>
      </c>
      <c r="O9" s="16" t="s">
        <v>26</v>
      </c>
      <c r="P9" s="16"/>
      <c r="Q9" s="18" t="s">
        <v>33</v>
      </c>
      <c r="R9" s="18" t="s">
        <v>34</v>
      </c>
      <c r="S9" s="18" t="s">
        <v>34</v>
      </c>
    </row>
    <row r="10" s="1" customFormat="1" ht="54" customHeight="1" spans="1:19">
      <c r="A10" s="15">
        <v>5</v>
      </c>
      <c r="B10" s="15" t="s">
        <v>24</v>
      </c>
      <c r="C10" s="15" t="s">
        <v>50</v>
      </c>
      <c r="D10" s="16" t="s">
        <v>26</v>
      </c>
      <c r="E10" s="17" t="s">
        <v>45</v>
      </c>
      <c r="F10" s="18" t="s">
        <v>51</v>
      </c>
      <c r="G10" s="18" t="s">
        <v>52</v>
      </c>
      <c r="H10" s="18" t="s">
        <v>34</v>
      </c>
      <c r="I10" s="18" t="s">
        <v>53</v>
      </c>
      <c r="J10" s="23">
        <v>2.2</v>
      </c>
      <c r="K10" s="18" t="s">
        <v>54</v>
      </c>
      <c r="L10" s="23">
        <v>2.2</v>
      </c>
      <c r="M10" s="16" t="s">
        <v>26</v>
      </c>
      <c r="N10" s="16" t="s">
        <v>26</v>
      </c>
      <c r="O10" s="16" t="s">
        <v>26</v>
      </c>
      <c r="P10" s="16"/>
      <c r="Q10" s="18" t="s">
        <v>33</v>
      </c>
      <c r="R10" s="18" t="s">
        <v>34</v>
      </c>
      <c r="S10" s="18" t="s">
        <v>34</v>
      </c>
    </row>
    <row r="11" s="1" customFormat="1" ht="54" customHeight="1" spans="1:19">
      <c r="A11" s="15">
        <v>6</v>
      </c>
      <c r="B11" s="15" t="s">
        <v>24</v>
      </c>
      <c r="C11" s="15" t="s">
        <v>55</v>
      </c>
      <c r="D11" s="16" t="s">
        <v>26</v>
      </c>
      <c r="E11" s="17" t="s">
        <v>27</v>
      </c>
      <c r="F11" s="18" t="s">
        <v>56</v>
      </c>
      <c r="G11" s="18" t="s">
        <v>57</v>
      </c>
      <c r="H11" s="18" t="s">
        <v>34</v>
      </c>
      <c r="I11" s="18" t="s">
        <v>58</v>
      </c>
      <c r="J11" s="23">
        <v>70</v>
      </c>
      <c r="K11" s="18" t="s">
        <v>59</v>
      </c>
      <c r="L11" s="23">
        <v>70</v>
      </c>
      <c r="M11" s="16" t="s">
        <v>26</v>
      </c>
      <c r="N11" s="16" t="s">
        <v>26</v>
      </c>
      <c r="O11" s="16" t="s">
        <v>26</v>
      </c>
      <c r="P11" s="16"/>
      <c r="Q11" s="18" t="s">
        <v>33</v>
      </c>
      <c r="R11" s="18" t="s">
        <v>34</v>
      </c>
      <c r="S11" s="18" t="s">
        <v>34</v>
      </c>
    </row>
    <row r="12" s="1" customFormat="1" ht="54" customHeight="1" spans="1:19">
      <c r="A12" s="15">
        <v>7</v>
      </c>
      <c r="B12" s="15" t="s">
        <v>24</v>
      </c>
      <c r="C12" s="15" t="s">
        <v>60</v>
      </c>
      <c r="D12" s="16" t="s">
        <v>26</v>
      </c>
      <c r="E12" s="17" t="s">
        <v>27</v>
      </c>
      <c r="F12" s="18" t="s">
        <v>61</v>
      </c>
      <c r="G12" s="18" t="s">
        <v>34</v>
      </c>
      <c r="H12" s="18" t="s">
        <v>34</v>
      </c>
      <c r="I12" s="18" t="s">
        <v>62</v>
      </c>
      <c r="J12" s="23">
        <v>227.8728</v>
      </c>
      <c r="K12" s="18" t="s">
        <v>32</v>
      </c>
      <c r="L12" s="23">
        <v>239.5647</v>
      </c>
      <c r="M12" s="16" t="s">
        <v>26</v>
      </c>
      <c r="N12" s="16" t="s">
        <v>26</v>
      </c>
      <c r="O12" s="16" t="s">
        <v>26</v>
      </c>
      <c r="P12" s="16"/>
      <c r="Q12" s="18" t="s">
        <v>33</v>
      </c>
      <c r="R12" s="18" t="s">
        <v>34</v>
      </c>
      <c r="S12" s="18" t="s">
        <v>34</v>
      </c>
    </row>
    <row r="13" s="1" customFormat="1" ht="54" customHeight="1" spans="1:19">
      <c r="A13" s="15">
        <v>8</v>
      </c>
      <c r="B13" s="15" t="s">
        <v>24</v>
      </c>
      <c r="C13" s="15" t="s">
        <v>63</v>
      </c>
      <c r="D13" s="16" t="s">
        <v>26</v>
      </c>
      <c r="E13" s="17" t="s">
        <v>27</v>
      </c>
      <c r="F13" s="18" t="s">
        <v>64</v>
      </c>
      <c r="G13" s="18" t="s">
        <v>65</v>
      </c>
      <c r="H13" s="18" t="s">
        <v>66</v>
      </c>
      <c r="I13" s="18" t="s">
        <v>67</v>
      </c>
      <c r="J13" s="23">
        <v>12.5</v>
      </c>
      <c r="K13" s="18" t="s">
        <v>32</v>
      </c>
      <c r="L13" s="23">
        <v>12.5</v>
      </c>
      <c r="M13" s="16" t="s">
        <v>26</v>
      </c>
      <c r="N13" s="16" t="s">
        <v>26</v>
      </c>
      <c r="O13" s="16" t="s">
        <v>26</v>
      </c>
      <c r="P13" s="16"/>
      <c r="Q13" s="18" t="s">
        <v>33</v>
      </c>
      <c r="R13" s="18" t="s">
        <v>34</v>
      </c>
      <c r="S13" s="18" t="s">
        <v>34</v>
      </c>
    </row>
    <row r="14" s="1" customFormat="1" ht="54" customHeight="1" spans="1:19">
      <c r="A14" s="15">
        <v>9</v>
      </c>
      <c r="B14" s="15" t="s">
        <v>24</v>
      </c>
      <c r="C14" s="15" t="s">
        <v>68</v>
      </c>
      <c r="D14" s="16" t="s">
        <v>26</v>
      </c>
      <c r="E14" s="17" t="s">
        <v>27</v>
      </c>
      <c r="F14" s="18" t="s">
        <v>64</v>
      </c>
      <c r="G14" s="18" t="s">
        <v>69</v>
      </c>
      <c r="H14" s="18" t="s">
        <v>70</v>
      </c>
      <c r="I14" s="18" t="s">
        <v>71</v>
      </c>
      <c r="J14" s="23">
        <v>12.5</v>
      </c>
      <c r="K14" s="18" t="s">
        <v>32</v>
      </c>
      <c r="L14" s="23">
        <v>12.5</v>
      </c>
      <c r="M14" s="16" t="s">
        <v>26</v>
      </c>
      <c r="N14" s="16" t="s">
        <v>26</v>
      </c>
      <c r="O14" s="16" t="s">
        <v>26</v>
      </c>
      <c r="P14" s="16"/>
      <c r="Q14" s="18" t="s">
        <v>33</v>
      </c>
      <c r="R14" s="18" t="s">
        <v>34</v>
      </c>
      <c r="S14" s="18" t="s">
        <v>34</v>
      </c>
    </row>
    <row r="15" s="1" customFormat="1" ht="54" customHeight="1" spans="1:19">
      <c r="A15" s="15">
        <v>10</v>
      </c>
      <c r="B15" s="15" t="s">
        <v>24</v>
      </c>
      <c r="C15" s="15" t="s">
        <v>72</v>
      </c>
      <c r="D15" s="16" t="s">
        <v>26</v>
      </c>
      <c r="E15" s="17" t="s">
        <v>27</v>
      </c>
      <c r="F15" s="18" t="s">
        <v>73</v>
      </c>
      <c r="G15" s="18" t="s">
        <v>74</v>
      </c>
      <c r="H15" s="18" t="s">
        <v>34</v>
      </c>
      <c r="I15" s="18" t="s">
        <v>75</v>
      </c>
      <c r="J15" s="23">
        <v>6</v>
      </c>
      <c r="K15" s="18" t="s">
        <v>32</v>
      </c>
      <c r="L15" s="23">
        <v>6</v>
      </c>
      <c r="M15" s="16" t="s">
        <v>26</v>
      </c>
      <c r="N15" s="16" t="s">
        <v>26</v>
      </c>
      <c r="O15" s="16" t="s">
        <v>26</v>
      </c>
      <c r="P15" s="16"/>
      <c r="Q15" s="18" t="s">
        <v>33</v>
      </c>
      <c r="R15" s="18" t="s">
        <v>34</v>
      </c>
      <c r="S15" s="18" t="s">
        <v>34</v>
      </c>
    </row>
    <row r="16" s="1" customFormat="1" ht="54" customHeight="1" spans="1:19">
      <c r="A16" s="15">
        <v>11</v>
      </c>
      <c r="B16" s="15" t="s">
        <v>24</v>
      </c>
      <c r="C16" s="15" t="s">
        <v>76</v>
      </c>
      <c r="D16" s="16" t="s">
        <v>26</v>
      </c>
      <c r="E16" s="17" t="s">
        <v>27</v>
      </c>
      <c r="F16" s="15" t="s">
        <v>77</v>
      </c>
      <c r="G16" s="18" t="s">
        <v>78</v>
      </c>
      <c r="H16" s="18" t="s">
        <v>34</v>
      </c>
      <c r="I16" s="18" t="s">
        <v>79</v>
      </c>
      <c r="J16" s="23">
        <v>5</v>
      </c>
      <c r="K16" s="18" t="s">
        <v>32</v>
      </c>
      <c r="L16" s="23">
        <v>5</v>
      </c>
      <c r="M16" s="16" t="s">
        <v>26</v>
      </c>
      <c r="N16" s="16" t="s">
        <v>26</v>
      </c>
      <c r="O16" s="16" t="s">
        <v>26</v>
      </c>
      <c r="P16" s="16"/>
      <c r="Q16" s="18" t="s">
        <v>33</v>
      </c>
      <c r="R16" s="18" t="s">
        <v>34</v>
      </c>
      <c r="S16" s="18" t="s">
        <v>34</v>
      </c>
    </row>
    <row r="17" s="1" customFormat="1" ht="54" customHeight="1" spans="1:19">
      <c r="A17" s="15">
        <v>12</v>
      </c>
      <c r="B17" s="15" t="s">
        <v>24</v>
      </c>
      <c r="C17" s="15" t="s">
        <v>80</v>
      </c>
      <c r="D17" s="16" t="s">
        <v>26</v>
      </c>
      <c r="E17" s="18" t="s">
        <v>27</v>
      </c>
      <c r="F17" s="18" t="s">
        <v>28</v>
      </c>
      <c r="G17" s="18" t="s">
        <v>81</v>
      </c>
      <c r="H17" s="18" t="s">
        <v>34</v>
      </c>
      <c r="I17" s="18" t="s">
        <v>82</v>
      </c>
      <c r="J17" s="23">
        <v>0.796</v>
      </c>
      <c r="K17" s="18" t="s">
        <v>32</v>
      </c>
      <c r="L17" s="23">
        <v>0.796</v>
      </c>
      <c r="M17" s="16" t="s">
        <v>26</v>
      </c>
      <c r="N17" s="16" t="s">
        <v>26</v>
      </c>
      <c r="O17" s="16" t="s">
        <v>26</v>
      </c>
      <c r="P17" s="16"/>
      <c r="Q17" s="18" t="s">
        <v>33</v>
      </c>
      <c r="R17" s="18" t="s">
        <v>34</v>
      </c>
      <c r="S17" s="18" t="s">
        <v>34</v>
      </c>
    </row>
    <row r="18" s="1" customFormat="1" ht="54" customHeight="1" spans="1:19">
      <c r="A18" s="15">
        <v>13</v>
      </c>
      <c r="B18" s="15" t="s">
        <v>24</v>
      </c>
      <c r="C18" s="15" t="s">
        <v>83</v>
      </c>
      <c r="D18" s="16" t="s">
        <v>26</v>
      </c>
      <c r="E18" s="18" t="s">
        <v>45</v>
      </c>
      <c r="F18" s="18" t="s">
        <v>36</v>
      </c>
      <c r="G18" s="18" t="s">
        <v>84</v>
      </c>
      <c r="H18" s="18" t="s">
        <v>34</v>
      </c>
      <c r="I18" s="18" t="s">
        <v>85</v>
      </c>
      <c r="J18" s="18">
        <v>10</v>
      </c>
      <c r="K18" s="18" t="s">
        <v>86</v>
      </c>
      <c r="L18" s="18">
        <v>10</v>
      </c>
      <c r="M18" s="16" t="s">
        <v>26</v>
      </c>
      <c r="N18" s="16" t="s">
        <v>26</v>
      </c>
      <c r="O18" s="16" t="s">
        <v>26</v>
      </c>
      <c r="P18" s="16"/>
      <c r="Q18" s="18" t="s">
        <v>33</v>
      </c>
      <c r="R18" s="18" t="s">
        <v>34</v>
      </c>
      <c r="S18" s="18" t="s">
        <v>34</v>
      </c>
    </row>
    <row r="19" s="1" customFormat="1" ht="54" customHeight="1" spans="1:19">
      <c r="A19" s="15">
        <v>14</v>
      </c>
      <c r="B19" s="15" t="s">
        <v>24</v>
      </c>
      <c r="C19" s="15" t="s">
        <v>87</v>
      </c>
      <c r="D19" s="16" t="s">
        <v>26</v>
      </c>
      <c r="E19" s="18" t="s">
        <v>88</v>
      </c>
      <c r="F19" s="18" t="s">
        <v>89</v>
      </c>
      <c r="G19" s="18" t="s">
        <v>34</v>
      </c>
      <c r="H19" s="18" t="s">
        <v>34</v>
      </c>
      <c r="I19" s="18" t="s">
        <v>90</v>
      </c>
      <c r="J19" s="18">
        <v>91</v>
      </c>
      <c r="K19" s="18" t="s">
        <v>91</v>
      </c>
      <c r="L19" s="18">
        <v>91</v>
      </c>
      <c r="M19" s="16" t="s">
        <v>26</v>
      </c>
      <c r="N19" s="16" t="s">
        <v>26</v>
      </c>
      <c r="O19" s="16" t="s">
        <v>26</v>
      </c>
      <c r="P19" s="16"/>
      <c r="Q19" s="18" t="s">
        <v>33</v>
      </c>
      <c r="R19" s="18" t="s">
        <v>34</v>
      </c>
      <c r="S19" s="18" t="s">
        <v>34</v>
      </c>
    </row>
    <row r="20" s="1" customFormat="1" ht="54" customHeight="1" spans="1:19">
      <c r="A20" s="15">
        <v>15</v>
      </c>
      <c r="B20" s="15" t="s">
        <v>24</v>
      </c>
      <c r="C20" s="15" t="s">
        <v>92</v>
      </c>
      <c r="D20" s="16" t="s">
        <v>26</v>
      </c>
      <c r="E20" s="17" t="s">
        <v>45</v>
      </c>
      <c r="F20" s="18" t="s">
        <v>93</v>
      </c>
      <c r="G20" s="18" t="s">
        <v>94</v>
      </c>
      <c r="H20" s="18" t="s">
        <v>34</v>
      </c>
      <c r="I20" s="18" t="s">
        <v>95</v>
      </c>
      <c r="J20" s="18">
        <v>13.5</v>
      </c>
      <c r="K20" s="18" t="s">
        <v>96</v>
      </c>
      <c r="L20" s="18">
        <v>13.5</v>
      </c>
      <c r="M20" s="16" t="s">
        <v>26</v>
      </c>
      <c r="N20" s="16" t="s">
        <v>26</v>
      </c>
      <c r="O20" s="16" t="s">
        <v>26</v>
      </c>
      <c r="P20" s="16"/>
      <c r="Q20" s="18" t="s">
        <v>33</v>
      </c>
      <c r="R20" s="18" t="s">
        <v>34</v>
      </c>
      <c r="S20" s="18" t="s">
        <v>34</v>
      </c>
    </row>
    <row r="21" s="1" customFormat="1" ht="54" customHeight="1" spans="1:19">
      <c r="A21" s="15">
        <v>16</v>
      </c>
      <c r="B21" s="15" t="s">
        <v>24</v>
      </c>
      <c r="C21" s="15" t="s">
        <v>97</v>
      </c>
      <c r="D21" s="16" t="s">
        <v>26</v>
      </c>
      <c r="E21" s="17" t="s">
        <v>45</v>
      </c>
      <c r="F21" s="18" t="s">
        <v>93</v>
      </c>
      <c r="G21" s="18" t="s">
        <v>94</v>
      </c>
      <c r="H21" s="18" t="s">
        <v>34</v>
      </c>
      <c r="I21" s="18" t="s">
        <v>98</v>
      </c>
      <c r="J21" s="18">
        <v>9</v>
      </c>
      <c r="K21" s="18" t="s">
        <v>99</v>
      </c>
      <c r="L21" s="18">
        <v>9</v>
      </c>
      <c r="M21" s="16" t="s">
        <v>26</v>
      </c>
      <c r="N21" s="16" t="s">
        <v>26</v>
      </c>
      <c r="O21" s="16" t="s">
        <v>26</v>
      </c>
      <c r="P21" s="16"/>
      <c r="Q21" s="18" t="s">
        <v>33</v>
      </c>
      <c r="R21" s="18" t="s">
        <v>34</v>
      </c>
      <c r="S21" s="18" t="s">
        <v>34</v>
      </c>
    </row>
    <row r="22" s="1" customFormat="1" ht="54" customHeight="1" spans="1:19">
      <c r="A22" s="15">
        <v>17</v>
      </c>
      <c r="B22" s="15" t="s">
        <v>24</v>
      </c>
      <c r="C22" s="15" t="s">
        <v>100</v>
      </c>
      <c r="D22" s="16" t="s">
        <v>26</v>
      </c>
      <c r="E22" s="17" t="s">
        <v>45</v>
      </c>
      <c r="F22" s="18" t="s">
        <v>93</v>
      </c>
      <c r="G22" s="18" t="s">
        <v>78</v>
      </c>
      <c r="H22" s="18" t="s">
        <v>34</v>
      </c>
      <c r="I22" s="18" t="s">
        <v>101</v>
      </c>
      <c r="J22" s="18">
        <v>13.2</v>
      </c>
      <c r="K22" s="18" t="s">
        <v>96</v>
      </c>
      <c r="L22" s="18">
        <v>13.2</v>
      </c>
      <c r="M22" s="16" t="s">
        <v>26</v>
      </c>
      <c r="N22" s="16" t="s">
        <v>26</v>
      </c>
      <c r="O22" s="16" t="s">
        <v>26</v>
      </c>
      <c r="P22" s="16"/>
      <c r="Q22" s="18" t="s">
        <v>33</v>
      </c>
      <c r="R22" s="18" t="s">
        <v>34</v>
      </c>
      <c r="S22" s="18" t="s">
        <v>34</v>
      </c>
    </row>
    <row r="23" s="1" customFormat="1" ht="54" customHeight="1" spans="1:19">
      <c r="A23" s="15">
        <v>18</v>
      </c>
      <c r="B23" s="15" t="s">
        <v>24</v>
      </c>
      <c r="C23" s="15" t="s">
        <v>102</v>
      </c>
      <c r="D23" s="16" t="s">
        <v>26</v>
      </c>
      <c r="E23" s="17" t="s">
        <v>45</v>
      </c>
      <c r="F23" s="18" t="s">
        <v>93</v>
      </c>
      <c r="G23" s="18" t="s">
        <v>78</v>
      </c>
      <c r="H23" s="18" t="s">
        <v>34</v>
      </c>
      <c r="I23" s="18" t="s">
        <v>103</v>
      </c>
      <c r="J23" s="18">
        <v>10.8</v>
      </c>
      <c r="K23" s="18" t="s">
        <v>99</v>
      </c>
      <c r="L23" s="18">
        <v>10.8</v>
      </c>
      <c r="M23" s="16" t="s">
        <v>26</v>
      </c>
      <c r="N23" s="16" t="s">
        <v>26</v>
      </c>
      <c r="O23" s="16" t="s">
        <v>26</v>
      </c>
      <c r="P23" s="16"/>
      <c r="Q23" s="18" t="s">
        <v>33</v>
      </c>
      <c r="R23" s="18" t="s">
        <v>34</v>
      </c>
      <c r="S23" s="18" t="s">
        <v>34</v>
      </c>
    </row>
    <row r="24" s="1" customFormat="1" ht="54" customHeight="1" spans="1:19">
      <c r="A24" s="15">
        <v>19</v>
      </c>
      <c r="B24" s="15" t="s">
        <v>24</v>
      </c>
      <c r="C24" s="15" t="s">
        <v>104</v>
      </c>
      <c r="D24" s="16" t="s">
        <v>26</v>
      </c>
      <c r="E24" s="17" t="s">
        <v>45</v>
      </c>
      <c r="F24" s="18" t="s">
        <v>93</v>
      </c>
      <c r="G24" s="18" t="s">
        <v>105</v>
      </c>
      <c r="H24" s="18" t="s">
        <v>34</v>
      </c>
      <c r="I24" s="18" t="s">
        <v>106</v>
      </c>
      <c r="J24" s="18">
        <v>18.3</v>
      </c>
      <c r="K24" s="18" t="s">
        <v>96</v>
      </c>
      <c r="L24" s="18">
        <v>18.3</v>
      </c>
      <c r="M24" s="16" t="s">
        <v>26</v>
      </c>
      <c r="N24" s="16" t="s">
        <v>26</v>
      </c>
      <c r="O24" s="16" t="s">
        <v>26</v>
      </c>
      <c r="P24" s="16"/>
      <c r="Q24" s="18" t="s">
        <v>33</v>
      </c>
      <c r="R24" s="18" t="s">
        <v>34</v>
      </c>
      <c r="S24" s="18" t="s">
        <v>34</v>
      </c>
    </row>
    <row r="25" s="1" customFormat="1" ht="54" customHeight="1" spans="1:19">
      <c r="A25" s="15">
        <v>20</v>
      </c>
      <c r="B25" s="15" t="s">
        <v>24</v>
      </c>
      <c r="C25" s="15" t="s">
        <v>107</v>
      </c>
      <c r="D25" s="16" t="s">
        <v>26</v>
      </c>
      <c r="E25" s="17" t="s">
        <v>45</v>
      </c>
      <c r="F25" s="18" t="s">
        <v>93</v>
      </c>
      <c r="G25" s="18" t="s">
        <v>105</v>
      </c>
      <c r="H25" s="18" t="s">
        <v>34</v>
      </c>
      <c r="I25" s="18" t="s">
        <v>108</v>
      </c>
      <c r="J25" s="18">
        <v>12.6</v>
      </c>
      <c r="K25" s="18" t="s">
        <v>99</v>
      </c>
      <c r="L25" s="18">
        <v>12.6</v>
      </c>
      <c r="M25" s="16" t="s">
        <v>26</v>
      </c>
      <c r="N25" s="16" t="s">
        <v>26</v>
      </c>
      <c r="O25" s="16" t="s">
        <v>26</v>
      </c>
      <c r="P25" s="16"/>
      <c r="Q25" s="18" t="s">
        <v>33</v>
      </c>
      <c r="R25" s="18" t="s">
        <v>34</v>
      </c>
      <c r="S25" s="18" t="s">
        <v>34</v>
      </c>
    </row>
    <row r="26" s="1" customFormat="1" ht="54" customHeight="1" spans="1:19">
      <c r="A26" s="15">
        <v>21</v>
      </c>
      <c r="B26" s="15" t="s">
        <v>24</v>
      </c>
      <c r="C26" s="15" t="s">
        <v>109</v>
      </c>
      <c r="D26" s="16" t="s">
        <v>26</v>
      </c>
      <c r="E26" s="17" t="s">
        <v>45</v>
      </c>
      <c r="F26" s="18" t="s">
        <v>93</v>
      </c>
      <c r="G26" s="18" t="s">
        <v>110</v>
      </c>
      <c r="H26" s="18" t="s">
        <v>34</v>
      </c>
      <c r="I26" s="18" t="s">
        <v>111</v>
      </c>
      <c r="J26" s="18">
        <v>6.3</v>
      </c>
      <c r="K26" s="18" t="s">
        <v>96</v>
      </c>
      <c r="L26" s="18">
        <v>6.3</v>
      </c>
      <c r="M26" s="16" t="s">
        <v>26</v>
      </c>
      <c r="N26" s="16" t="s">
        <v>26</v>
      </c>
      <c r="O26" s="16" t="s">
        <v>26</v>
      </c>
      <c r="P26" s="16"/>
      <c r="Q26" s="18" t="s">
        <v>33</v>
      </c>
      <c r="R26" s="18" t="s">
        <v>34</v>
      </c>
      <c r="S26" s="18" t="s">
        <v>34</v>
      </c>
    </row>
    <row r="27" s="1" customFormat="1" ht="54" customHeight="1" spans="1:19">
      <c r="A27" s="15">
        <v>22</v>
      </c>
      <c r="B27" s="15" t="s">
        <v>24</v>
      </c>
      <c r="C27" s="15" t="s">
        <v>112</v>
      </c>
      <c r="D27" s="16" t="s">
        <v>26</v>
      </c>
      <c r="E27" s="17" t="s">
        <v>45</v>
      </c>
      <c r="F27" s="18" t="s">
        <v>93</v>
      </c>
      <c r="G27" s="18" t="s">
        <v>110</v>
      </c>
      <c r="H27" s="18" t="s">
        <v>34</v>
      </c>
      <c r="I27" s="18" t="s">
        <v>113</v>
      </c>
      <c r="J27" s="18">
        <v>5.8</v>
      </c>
      <c r="K27" s="18" t="s">
        <v>99</v>
      </c>
      <c r="L27" s="18">
        <v>5.8</v>
      </c>
      <c r="M27" s="16" t="s">
        <v>26</v>
      </c>
      <c r="N27" s="16" t="s">
        <v>26</v>
      </c>
      <c r="O27" s="16" t="s">
        <v>26</v>
      </c>
      <c r="P27" s="16"/>
      <c r="Q27" s="18" t="s">
        <v>33</v>
      </c>
      <c r="R27" s="18" t="s">
        <v>34</v>
      </c>
      <c r="S27" s="18" t="s">
        <v>34</v>
      </c>
    </row>
    <row r="28" s="1" customFormat="1" ht="54" customHeight="1" spans="1:19">
      <c r="A28" s="15">
        <v>23</v>
      </c>
      <c r="B28" s="15" t="s">
        <v>24</v>
      </c>
      <c r="C28" s="15" t="s">
        <v>114</v>
      </c>
      <c r="D28" s="16" t="s">
        <v>26</v>
      </c>
      <c r="E28" s="17" t="s">
        <v>45</v>
      </c>
      <c r="F28" s="18" t="s">
        <v>115</v>
      </c>
      <c r="G28" s="18" t="s">
        <v>116</v>
      </c>
      <c r="H28" s="18" t="s">
        <v>34</v>
      </c>
      <c r="I28" s="18" t="s">
        <v>117</v>
      </c>
      <c r="J28" s="18">
        <v>11.124</v>
      </c>
      <c r="K28" s="18" t="s">
        <v>118</v>
      </c>
      <c r="L28" s="18">
        <v>20</v>
      </c>
      <c r="M28" s="16" t="s">
        <v>26</v>
      </c>
      <c r="N28" s="16" t="s">
        <v>26</v>
      </c>
      <c r="O28" s="16" t="s">
        <v>26</v>
      </c>
      <c r="P28" s="16"/>
      <c r="Q28" s="18" t="s">
        <v>33</v>
      </c>
      <c r="R28" s="18" t="s">
        <v>34</v>
      </c>
      <c r="S28" s="18" t="s">
        <v>34</v>
      </c>
    </row>
    <row r="29" s="1" customFormat="1" ht="54" customHeight="1" spans="1:19">
      <c r="A29" s="15">
        <v>24</v>
      </c>
      <c r="B29" s="15" t="s">
        <v>24</v>
      </c>
      <c r="C29" s="15" t="s">
        <v>119</v>
      </c>
      <c r="D29" s="16" t="s">
        <v>26</v>
      </c>
      <c r="E29" s="17" t="s">
        <v>45</v>
      </c>
      <c r="F29" s="18" t="s">
        <v>120</v>
      </c>
      <c r="G29" s="18" t="s">
        <v>121</v>
      </c>
      <c r="H29" s="18" t="s">
        <v>34</v>
      </c>
      <c r="I29" s="18" t="s">
        <v>122</v>
      </c>
      <c r="J29" s="18">
        <v>11.6</v>
      </c>
      <c r="K29" s="18" t="s">
        <v>99</v>
      </c>
      <c r="L29" s="18">
        <v>11.6</v>
      </c>
      <c r="M29" s="16" t="s">
        <v>26</v>
      </c>
      <c r="N29" s="16" t="s">
        <v>26</v>
      </c>
      <c r="O29" s="16" t="s">
        <v>26</v>
      </c>
      <c r="P29" s="16"/>
      <c r="Q29" s="18" t="s">
        <v>33</v>
      </c>
      <c r="R29" s="18" t="s">
        <v>34</v>
      </c>
      <c r="S29" s="18" t="s">
        <v>34</v>
      </c>
    </row>
    <row r="30" s="1" customFormat="1" ht="54" customHeight="1" spans="1:19">
      <c r="A30" s="15">
        <v>25</v>
      </c>
      <c r="B30" s="15" t="s">
        <v>24</v>
      </c>
      <c r="C30" s="15" t="s">
        <v>123</v>
      </c>
      <c r="D30" s="16" t="s">
        <v>26</v>
      </c>
      <c r="E30" s="17" t="s">
        <v>45</v>
      </c>
      <c r="F30" s="18" t="s">
        <v>120</v>
      </c>
      <c r="G30" s="18" t="s">
        <v>124</v>
      </c>
      <c r="H30" s="18" t="s">
        <v>34</v>
      </c>
      <c r="I30" s="18" t="s">
        <v>125</v>
      </c>
      <c r="J30" s="18">
        <v>14.4</v>
      </c>
      <c r="K30" s="18" t="s">
        <v>99</v>
      </c>
      <c r="L30" s="18">
        <v>14.4</v>
      </c>
      <c r="M30" s="16" t="s">
        <v>26</v>
      </c>
      <c r="N30" s="16" t="s">
        <v>26</v>
      </c>
      <c r="O30" s="16" t="s">
        <v>26</v>
      </c>
      <c r="P30" s="16"/>
      <c r="Q30" s="18" t="s">
        <v>33</v>
      </c>
      <c r="R30" s="18" t="s">
        <v>34</v>
      </c>
      <c r="S30" s="18" t="s">
        <v>34</v>
      </c>
    </row>
    <row r="31" s="1" customFormat="1" ht="54" customHeight="1" spans="1:19">
      <c r="A31" s="15">
        <v>26</v>
      </c>
      <c r="B31" s="15" t="s">
        <v>24</v>
      </c>
      <c r="C31" s="15" t="s">
        <v>126</v>
      </c>
      <c r="D31" s="16" t="s">
        <v>26</v>
      </c>
      <c r="E31" s="17" t="s">
        <v>45</v>
      </c>
      <c r="F31" s="18" t="s">
        <v>120</v>
      </c>
      <c r="G31" s="18" t="s">
        <v>127</v>
      </c>
      <c r="H31" s="18" t="s">
        <v>34</v>
      </c>
      <c r="I31" s="18" t="s">
        <v>128</v>
      </c>
      <c r="J31" s="18">
        <v>18</v>
      </c>
      <c r="K31" s="18" t="s">
        <v>99</v>
      </c>
      <c r="L31" s="18">
        <v>18</v>
      </c>
      <c r="M31" s="16" t="s">
        <v>26</v>
      </c>
      <c r="N31" s="16" t="s">
        <v>26</v>
      </c>
      <c r="O31" s="16" t="s">
        <v>26</v>
      </c>
      <c r="P31" s="16"/>
      <c r="Q31" s="18" t="s">
        <v>33</v>
      </c>
      <c r="R31" s="18" t="s">
        <v>34</v>
      </c>
      <c r="S31" s="18" t="s">
        <v>34</v>
      </c>
    </row>
    <row r="32" s="1" customFormat="1" ht="54" customHeight="1" spans="1:19">
      <c r="A32" s="15">
        <v>27</v>
      </c>
      <c r="B32" s="15" t="s">
        <v>24</v>
      </c>
      <c r="C32" s="15" t="s">
        <v>129</v>
      </c>
      <c r="D32" s="16" t="s">
        <v>26</v>
      </c>
      <c r="E32" s="17" t="s">
        <v>45</v>
      </c>
      <c r="F32" s="18" t="s">
        <v>120</v>
      </c>
      <c r="G32" s="18" t="s">
        <v>130</v>
      </c>
      <c r="H32" s="18" t="s">
        <v>34</v>
      </c>
      <c r="I32" s="18" t="s">
        <v>131</v>
      </c>
      <c r="J32" s="18">
        <v>6.8</v>
      </c>
      <c r="K32" s="18" t="s">
        <v>99</v>
      </c>
      <c r="L32" s="18">
        <v>6.8</v>
      </c>
      <c r="M32" s="16" t="s">
        <v>26</v>
      </c>
      <c r="N32" s="16" t="s">
        <v>26</v>
      </c>
      <c r="O32" s="16" t="s">
        <v>26</v>
      </c>
      <c r="P32" s="16"/>
      <c r="Q32" s="18" t="s">
        <v>33</v>
      </c>
      <c r="R32" s="18" t="s">
        <v>34</v>
      </c>
      <c r="S32" s="18" t="s">
        <v>34</v>
      </c>
    </row>
    <row r="33" s="1" customFormat="1" ht="54" customHeight="1" spans="1:19">
      <c r="A33" s="15">
        <v>28</v>
      </c>
      <c r="B33" s="15" t="s">
        <v>24</v>
      </c>
      <c r="C33" s="15" t="s">
        <v>132</v>
      </c>
      <c r="D33" s="16" t="s">
        <v>26</v>
      </c>
      <c r="E33" s="17" t="s">
        <v>45</v>
      </c>
      <c r="F33" s="18" t="s">
        <v>46</v>
      </c>
      <c r="G33" s="18" t="s">
        <v>133</v>
      </c>
      <c r="H33" s="18" t="s">
        <v>34</v>
      </c>
      <c r="I33" s="18" t="s">
        <v>134</v>
      </c>
      <c r="J33" s="18">
        <v>5.4</v>
      </c>
      <c r="K33" s="18" t="s">
        <v>99</v>
      </c>
      <c r="L33" s="18">
        <v>5.4</v>
      </c>
      <c r="M33" s="16" t="s">
        <v>26</v>
      </c>
      <c r="N33" s="16" t="s">
        <v>26</v>
      </c>
      <c r="O33" s="16" t="s">
        <v>26</v>
      </c>
      <c r="P33" s="16"/>
      <c r="Q33" s="18" t="s">
        <v>33</v>
      </c>
      <c r="R33" s="18" t="s">
        <v>34</v>
      </c>
      <c r="S33" s="18" t="s">
        <v>34</v>
      </c>
    </row>
    <row r="34" s="1" customFormat="1" ht="54" customHeight="1" spans="1:19">
      <c r="A34" s="15">
        <v>29</v>
      </c>
      <c r="B34" s="15" t="s">
        <v>24</v>
      </c>
      <c r="C34" s="15" t="s">
        <v>135</v>
      </c>
      <c r="D34" s="16" t="s">
        <v>26</v>
      </c>
      <c r="E34" s="17" t="s">
        <v>45</v>
      </c>
      <c r="F34" s="18" t="s">
        <v>46</v>
      </c>
      <c r="G34" s="18" t="s">
        <v>136</v>
      </c>
      <c r="H34" s="18" t="s">
        <v>34</v>
      </c>
      <c r="I34" s="18" t="s">
        <v>137</v>
      </c>
      <c r="J34" s="18">
        <v>6.4</v>
      </c>
      <c r="K34" s="18" t="s">
        <v>99</v>
      </c>
      <c r="L34" s="18">
        <v>6.4</v>
      </c>
      <c r="M34" s="16" t="s">
        <v>26</v>
      </c>
      <c r="N34" s="16" t="s">
        <v>26</v>
      </c>
      <c r="O34" s="16" t="s">
        <v>26</v>
      </c>
      <c r="P34" s="16"/>
      <c r="Q34" s="18" t="s">
        <v>33</v>
      </c>
      <c r="R34" s="18" t="s">
        <v>34</v>
      </c>
      <c r="S34" s="18" t="s">
        <v>34</v>
      </c>
    </row>
    <row r="35" s="1" customFormat="1" ht="54" customHeight="1" spans="1:19">
      <c r="A35" s="15">
        <v>30</v>
      </c>
      <c r="B35" s="15" t="s">
        <v>24</v>
      </c>
      <c r="C35" s="15" t="s">
        <v>138</v>
      </c>
      <c r="D35" s="16" t="s">
        <v>26</v>
      </c>
      <c r="E35" s="17" t="s">
        <v>45</v>
      </c>
      <c r="F35" s="18" t="s">
        <v>46</v>
      </c>
      <c r="G35" s="18" t="s">
        <v>139</v>
      </c>
      <c r="H35" s="18" t="s">
        <v>34</v>
      </c>
      <c r="I35" s="18" t="s">
        <v>140</v>
      </c>
      <c r="J35" s="18">
        <v>2.4</v>
      </c>
      <c r="K35" s="18" t="s">
        <v>99</v>
      </c>
      <c r="L35" s="18">
        <v>2.4</v>
      </c>
      <c r="M35" s="16" t="s">
        <v>26</v>
      </c>
      <c r="N35" s="16" t="s">
        <v>26</v>
      </c>
      <c r="O35" s="16" t="s">
        <v>26</v>
      </c>
      <c r="P35" s="16"/>
      <c r="Q35" s="18" t="s">
        <v>33</v>
      </c>
      <c r="R35" s="18" t="s">
        <v>34</v>
      </c>
      <c r="S35" s="18" t="s">
        <v>34</v>
      </c>
    </row>
    <row r="36" s="1" customFormat="1" ht="54" customHeight="1" spans="1:19">
      <c r="A36" s="15">
        <v>31</v>
      </c>
      <c r="B36" s="15" t="s">
        <v>24</v>
      </c>
      <c r="C36" s="15" t="s">
        <v>141</v>
      </c>
      <c r="D36" s="16" t="s">
        <v>26</v>
      </c>
      <c r="E36" s="17" t="s">
        <v>45</v>
      </c>
      <c r="F36" s="18" t="s">
        <v>46</v>
      </c>
      <c r="G36" s="18" t="s">
        <v>142</v>
      </c>
      <c r="H36" s="18" t="s">
        <v>34</v>
      </c>
      <c r="I36" s="18" t="s">
        <v>143</v>
      </c>
      <c r="J36" s="18">
        <v>3.2</v>
      </c>
      <c r="K36" s="18" t="s">
        <v>99</v>
      </c>
      <c r="L36" s="18">
        <v>3.2</v>
      </c>
      <c r="M36" s="16" t="s">
        <v>26</v>
      </c>
      <c r="N36" s="16" t="s">
        <v>26</v>
      </c>
      <c r="O36" s="16" t="s">
        <v>26</v>
      </c>
      <c r="P36" s="16"/>
      <c r="Q36" s="18" t="s">
        <v>33</v>
      </c>
      <c r="R36" s="18" t="s">
        <v>34</v>
      </c>
      <c r="S36" s="18" t="s">
        <v>34</v>
      </c>
    </row>
    <row r="37" s="1" customFormat="1" ht="54" customHeight="1" spans="1:19">
      <c r="A37" s="15">
        <v>32</v>
      </c>
      <c r="B37" s="15" t="s">
        <v>24</v>
      </c>
      <c r="C37" s="15" t="s">
        <v>144</v>
      </c>
      <c r="D37" s="16" t="s">
        <v>26</v>
      </c>
      <c r="E37" s="17" t="s">
        <v>45</v>
      </c>
      <c r="F37" s="18" t="s">
        <v>64</v>
      </c>
      <c r="G37" s="18" t="s">
        <v>145</v>
      </c>
      <c r="H37" s="18" t="s">
        <v>34</v>
      </c>
      <c r="I37" s="18" t="s">
        <v>146</v>
      </c>
      <c r="J37" s="18">
        <v>2.4</v>
      </c>
      <c r="K37" s="18" t="s">
        <v>99</v>
      </c>
      <c r="L37" s="18">
        <v>2.4</v>
      </c>
      <c r="M37" s="16" t="s">
        <v>26</v>
      </c>
      <c r="N37" s="16" t="s">
        <v>26</v>
      </c>
      <c r="O37" s="16" t="s">
        <v>26</v>
      </c>
      <c r="P37" s="16"/>
      <c r="Q37" s="18" t="s">
        <v>33</v>
      </c>
      <c r="R37" s="18" t="s">
        <v>34</v>
      </c>
      <c r="S37" s="18" t="s">
        <v>34</v>
      </c>
    </row>
    <row r="38" s="1" customFormat="1" ht="54" customHeight="1" spans="1:19">
      <c r="A38" s="15">
        <v>33</v>
      </c>
      <c r="B38" s="15" t="s">
        <v>24</v>
      </c>
      <c r="C38" s="15" t="s">
        <v>147</v>
      </c>
      <c r="D38" s="16" t="s">
        <v>26</v>
      </c>
      <c r="E38" s="17" t="s">
        <v>45</v>
      </c>
      <c r="F38" s="18" t="s">
        <v>64</v>
      </c>
      <c r="G38" s="18" t="s">
        <v>148</v>
      </c>
      <c r="H38" s="18" t="s">
        <v>34</v>
      </c>
      <c r="I38" s="18" t="s">
        <v>149</v>
      </c>
      <c r="J38" s="18">
        <v>1.8</v>
      </c>
      <c r="K38" s="18" t="s">
        <v>99</v>
      </c>
      <c r="L38" s="18">
        <v>1.8</v>
      </c>
      <c r="M38" s="16" t="s">
        <v>26</v>
      </c>
      <c r="N38" s="16" t="s">
        <v>26</v>
      </c>
      <c r="O38" s="16" t="s">
        <v>26</v>
      </c>
      <c r="P38" s="16"/>
      <c r="Q38" s="18" t="s">
        <v>33</v>
      </c>
      <c r="R38" s="18" t="s">
        <v>34</v>
      </c>
      <c r="S38" s="18" t="s">
        <v>34</v>
      </c>
    </row>
    <row r="39" s="1" customFormat="1" ht="54" customHeight="1" spans="1:19">
      <c r="A39" s="15">
        <v>34</v>
      </c>
      <c r="B39" s="15" t="s">
        <v>24</v>
      </c>
      <c r="C39" s="15" t="s">
        <v>150</v>
      </c>
      <c r="D39" s="16" t="s">
        <v>26</v>
      </c>
      <c r="E39" s="17" t="s">
        <v>45</v>
      </c>
      <c r="F39" s="18" t="s">
        <v>64</v>
      </c>
      <c r="G39" s="18" t="s">
        <v>65</v>
      </c>
      <c r="H39" s="18" t="s">
        <v>34</v>
      </c>
      <c r="I39" s="18" t="s">
        <v>151</v>
      </c>
      <c r="J39" s="18">
        <v>3.2</v>
      </c>
      <c r="K39" s="18" t="s">
        <v>99</v>
      </c>
      <c r="L39" s="18">
        <v>3.2</v>
      </c>
      <c r="M39" s="16" t="s">
        <v>26</v>
      </c>
      <c r="N39" s="16" t="s">
        <v>26</v>
      </c>
      <c r="O39" s="16" t="s">
        <v>26</v>
      </c>
      <c r="P39" s="16"/>
      <c r="Q39" s="18" t="s">
        <v>33</v>
      </c>
      <c r="R39" s="18" t="s">
        <v>34</v>
      </c>
      <c r="S39" s="18" t="s">
        <v>34</v>
      </c>
    </row>
    <row r="40" s="1" customFormat="1" ht="54" customHeight="1" spans="1:19">
      <c r="A40" s="15">
        <v>35</v>
      </c>
      <c r="B40" s="15" t="s">
        <v>24</v>
      </c>
      <c r="C40" s="15" t="s">
        <v>152</v>
      </c>
      <c r="D40" s="16" t="s">
        <v>26</v>
      </c>
      <c r="E40" s="17" t="s">
        <v>45</v>
      </c>
      <c r="F40" s="18" t="s">
        <v>64</v>
      </c>
      <c r="G40" s="18" t="s">
        <v>65</v>
      </c>
      <c r="H40" s="18" t="s">
        <v>34</v>
      </c>
      <c r="I40" s="18" t="s">
        <v>151</v>
      </c>
      <c r="J40" s="18">
        <v>4.8</v>
      </c>
      <c r="K40" s="18" t="s">
        <v>153</v>
      </c>
      <c r="L40" s="18">
        <v>4.8</v>
      </c>
      <c r="M40" s="16" t="s">
        <v>26</v>
      </c>
      <c r="N40" s="16" t="s">
        <v>26</v>
      </c>
      <c r="O40" s="16" t="s">
        <v>26</v>
      </c>
      <c r="P40" s="16"/>
      <c r="Q40" s="18" t="s">
        <v>33</v>
      </c>
      <c r="R40" s="18" t="s">
        <v>34</v>
      </c>
      <c r="S40" s="18" t="s">
        <v>34</v>
      </c>
    </row>
    <row r="41" s="1" customFormat="1" ht="54" customHeight="1" spans="1:19">
      <c r="A41" s="15">
        <v>36</v>
      </c>
      <c r="B41" s="15" t="s">
        <v>24</v>
      </c>
      <c r="C41" s="15" t="s">
        <v>154</v>
      </c>
      <c r="D41" s="16" t="s">
        <v>26</v>
      </c>
      <c r="E41" s="17" t="s">
        <v>45</v>
      </c>
      <c r="F41" s="18" t="s">
        <v>64</v>
      </c>
      <c r="G41" s="18" t="s">
        <v>69</v>
      </c>
      <c r="H41" s="18" t="s">
        <v>34</v>
      </c>
      <c r="I41" s="18" t="s">
        <v>155</v>
      </c>
      <c r="J41" s="18">
        <v>1.6</v>
      </c>
      <c r="K41" s="18" t="s">
        <v>99</v>
      </c>
      <c r="L41" s="18">
        <v>1.6</v>
      </c>
      <c r="M41" s="16" t="s">
        <v>26</v>
      </c>
      <c r="N41" s="16" t="s">
        <v>26</v>
      </c>
      <c r="O41" s="16" t="s">
        <v>26</v>
      </c>
      <c r="P41" s="16"/>
      <c r="Q41" s="18" t="s">
        <v>33</v>
      </c>
      <c r="R41" s="18" t="s">
        <v>34</v>
      </c>
      <c r="S41" s="18" t="s">
        <v>34</v>
      </c>
    </row>
    <row r="42" s="1" customFormat="1" ht="54" customHeight="1" spans="1:19">
      <c r="A42" s="15">
        <v>37</v>
      </c>
      <c r="B42" s="15" t="s">
        <v>24</v>
      </c>
      <c r="C42" s="15" t="s">
        <v>156</v>
      </c>
      <c r="D42" s="16" t="s">
        <v>26</v>
      </c>
      <c r="E42" s="17" t="s">
        <v>45</v>
      </c>
      <c r="F42" s="18" t="s">
        <v>64</v>
      </c>
      <c r="G42" s="18" t="s">
        <v>69</v>
      </c>
      <c r="H42" s="18" t="s">
        <v>34</v>
      </c>
      <c r="I42" s="18" t="s">
        <v>155</v>
      </c>
      <c r="J42" s="18">
        <v>2.4</v>
      </c>
      <c r="K42" s="18" t="s">
        <v>153</v>
      </c>
      <c r="L42" s="18">
        <v>2.4</v>
      </c>
      <c r="M42" s="16" t="s">
        <v>26</v>
      </c>
      <c r="N42" s="16" t="s">
        <v>26</v>
      </c>
      <c r="O42" s="16" t="s">
        <v>26</v>
      </c>
      <c r="P42" s="16"/>
      <c r="Q42" s="18" t="s">
        <v>33</v>
      </c>
      <c r="R42" s="18" t="s">
        <v>34</v>
      </c>
      <c r="S42" s="18" t="s">
        <v>34</v>
      </c>
    </row>
    <row r="43" s="1" customFormat="1" ht="54" customHeight="1" spans="1:19">
      <c r="A43" s="15">
        <v>38</v>
      </c>
      <c r="B43" s="15" t="s">
        <v>24</v>
      </c>
      <c r="C43" s="15" t="s">
        <v>157</v>
      </c>
      <c r="D43" s="16" t="s">
        <v>26</v>
      </c>
      <c r="E43" s="18" t="s">
        <v>45</v>
      </c>
      <c r="F43" s="18" t="s">
        <v>46</v>
      </c>
      <c r="G43" s="18" t="s">
        <v>158</v>
      </c>
      <c r="H43" s="18" t="s">
        <v>34</v>
      </c>
      <c r="I43" s="18" t="s">
        <v>159</v>
      </c>
      <c r="J43" s="18">
        <v>26.1</v>
      </c>
      <c r="K43" s="18" t="s">
        <v>153</v>
      </c>
      <c r="L43" s="18">
        <v>26.1</v>
      </c>
      <c r="M43" s="16" t="s">
        <v>26</v>
      </c>
      <c r="N43" s="16" t="s">
        <v>26</v>
      </c>
      <c r="O43" s="16" t="s">
        <v>26</v>
      </c>
      <c r="P43" s="16"/>
      <c r="Q43" s="18" t="s">
        <v>33</v>
      </c>
      <c r="R43" s="18" t="s">
        <v>34</v>
      </c>
      <c r="S43" s="18" t="s">
        <v>34</v>
      </c>
    </row>
    <row r="44" s="1" customFormat="1" ht="54" customHeight="1" spans="1:19">
      <c r="A44" s="15">
        <v>39</v>
      </c>
      <c r="B44" s="15" t="s">
        <v>24</v>
      </c>
      <c r="C44" s="15" t="s">
        <v>160</v>
      </c>
      <c r="D44" s="16" t="s">
        <v>26</v>
      </c>
      <c r="E44" s="18" t="s">
        <v>45</v>
      </c>
      <c r="F44" s="18" t="s">
        <v>64</v>
      </c>
      <c r="G44" s="18" t="s">
        <v>161</v>
      </c>
      <c r="H44" s="18" t="s">
        <v>34</v>
      </c>
      <c r="I44" s="18" t="s">
        <v>162</v>
      </c>
      <c r="J44" s="18">
        <v>6.3</v>
      </c>
      <c r="K44" s="18" t="s">
        <v>153</v>
      </c>
      <c r="L44" s="18">
        <v>6.3</v>
      </c>
      <c r="M44" s="16" t="s">
        <v>26</v>
      </c>
      <c r="N44" s="16" t="s">
        <v>26</v>
      </c>
      <c r="O44" s="16" t="s">
        <v>26</v>
      </c>
      <c r="P44" s="16"/>
      <c r="Q44" s="18" t="s">
        <v>33</v>
      </c>
      <c r="R44" s="18" t="s">
        <v>34</v>
      </c>
      <c r="S44" s="18" t="s">
        <v>34</v>
      </c>
    </row>
    <row r="45" s="1" customFormat="1" ht="54" customHeight="1" spans="1:19">
      <c r="A45" s="15">
        <v>40</v>
      </c>
      <c r="B45" s="15" t="s">
        <v>24</v>
      </c>
      <c r="C45" s="15" t="s">
        <v>163</v>
      </c>
      <c r="D45" s="16" t="s">
        <v>26</v>
      </c>
      <c r="E45" s="18" t="s">
        <v>88</v>
      </c>
      <c r="F45" s="18" t="s">
        <v>56</v>
      </c>
      <c r="G45" s="18" t="s">
        <v>164</v>
      </c>
      <c r="H45" s="18" t="s">
        <v>34</v>
      </c>
      <c r="I45" s="18" t="s">
        <v>165</v>
      </c>
      <c r="J45" s="18">
        <v>80</v>
      </c>
      <c r="K45" s="18" t="s">
        <v>59</v>
      </c>
      <c r="L45" s="18">
        <v>80</v>
      </c>
      <c r="M45" s="16" t="s">
        <v>26</v>
      </c>
      <c r="N45" s="16" t="s">
        <v>26</v>
      </c>
      <c r="O45" s="16" t="s">
        <v>26</v>
      </c>
      <c r="P45" s="16"/>
      <c r="Q45" s="18" t="s">
        <v>33</v>
      </c>
      <c r="R45" s="18" t="s">
        <v>34</v>
      </c>
      <c r="S45" s="18" t="s">
        <v>34</v>
      </c>
    </row>
    <row r="46" s="1" customFormat="1" ht="54" customHeight="1" spans="1:19">
      <c r="A46" s="15">
        <v>41</v>
      </c>
      <c r="B46" s="15" t="s">
        <v>24</v>
      </c>
      <c r="C46" s="15" t="s">
        <v>166</v>
      </c>
      <c r="D46" s="16" t="s">
        <v>26</v>
      </c>
      <c r="E46" s="19" t="s">
        <v>88</v>
      </c>
      <c r="F46" s="19" t="s">
        <v>93</v>
      </c>
      <c r="G46" s="19" t="s">
        <v>167</v>
      </c>
      <c r="H46" s="19" t="s">
        <v>34</v>
      </c>
      <c r="I46" s="19" t="s">
        <v>168</v>
      </c>
      <c r="J46" s="24">
        <v>12.224</v>
      </c>
      <c r="K46" s="19" t="s">
        <v>169</v>
      </c>
      <c r="L46" s="24">
        <v>12.224</v>
      </c>
      <c r="M46" s="16" t="s">
        <v>26</v>
      </c>
      <c r="N46" s="16" t="s">
        <v>26</v>
      </c>
      <c r="O46" s="16" t="s">
        <v>26</v>
      </c>
      <c r="P46" s="16"/>
      <c r="Q46" s="18" t="s">
        <v>33</v>
      </c>
      <c r="R46" s="18" t="s">
        <v>34</v>
      </c>
      <c r="S46" s="18" t="s">
        <v>34</v>
      </c>
    </row>
    <row r="47" s="1" customFormat="1" ht="54" customHeight="1" spans="1:19">
      <c r="A47" s="15">
        <v>42</v>
      </c>
      <c r="B47" s="15" t="s">
        <v>24</v>
      </c>
      <c r="C47" s="15" t="s">
        <v>170</v>
      </c>
      <c r="D47" s="16" t="s">
        <v>26</v>
      </c>
      <c r="E47" s="19" t="s">
        <v>88</v>
      </c>
      <c r="F47" s="19" t="s">
        <v>36</v>
      </c>
      <c r="G47" s="19" t="s">
        <v>171</v>
      </c>
      <c r="H47" s="19" t="s">
        <v>34</v>
      </c>
      <c r="I47" s="19" t="s">
        <v>172</v>
      </c>
      <c r="J47" s="24">
        <v>0.42</v>
      </c>
      <c r="K47" s="19" t="s">
        <v>169</v>
      </c>
      <c r="L47" s="24">
        <v>0.42</v>
      </c>
      <c r="M47" s="16" t="s">
        <v>26</v>
      </c>
      <c r="N47" s="16" t="s">
        <v>26</v>
      </c>
      <c r="O47" s="16" t="s">
        <v>26</v>
      </c>
      <c r="P47" s="16"/>
      <c r="Q47" s="18" t="s">
        <v>33</v>
      </c>
      <c r="R47" s="18" t="s">
        <v>34</v>
      </c>
      <c r="S47" s="18" t="s">
        <v>34</v>
      </c>
    </row>
    <row r="48" s="1" customFormat="1" ht="54" customHeight="1" spans="1:19">
      <c r="A48" s="15">
        <v>43</v>
      </c>
      <c r="B48" s="15" t="s">
        <v>24</v>
      </c>
      <c r="C48" s="15" t="s">
        <v>173</v>
      </c>
      <c r="D48" s="16" t="s">
        <v>26</v>
      </c>
      <c r="E48" s="19" t="s">
        <v>88</v>
      </c>
      <c r="F48" s="19" t="s">
        <v>51</v>
      </c>
      <c r="G48" s="19" t="s">
        <v>174</v>
      </c>
      <c r="H48" s="19" t="s">
        <v>34</v>
      </c>
      <c r="I48" s="19" t="s">
        <v>175</v>
      </c>
      <c r="J48" s="24">
        <v>25.5325</v>
      </c>
      <c r="K48" s="19" t="s">
        <v>169</v>
      </c>
      <c r="L48" s="24">
        <v>25.5325</v>
      </c>
      <c r="M48" s="16" t="s">
        <v>26</v>
      </c>
      <c r="N48" s="16" t="s">
        <v>26</v>
      </c>
      <c r="O48" s="16" t="s">
        <v>26</v>
      </c>
      <c r="P48" s="16"/>
      <c r="Q48" s="18" t="s">
        <v>33</v>
      </c>
      <c r="R48" s="18" t="s">
        <v>34</v>
      </c>
      <c r="S48" s="18" t="s">
        <v>34</v>
      </c>
    </row>
    <row r="49" s="1" customFormat="1" ht="54" customHeight="1" spans="1:19">
      <c r="A49" s="15">
        <v>44</v>
      </c>
      <c r="B49" s="15" t="s">
        <v>24</v>
      </c>
      <c r="C49" s="15" t="s">
        <v>176</v>
      </c>
      <c r="D49" s="16" t="s">
        <v>26</v>
      </c>
      <c r="E49" s="20" t="s">
        <v>88</v>
      </c>
      <c r="F49" s="19" t="s">
        <v>73</v>
      </c>
      <c r="G49" s="19" t="s">
        <v>177</v>
      </c>
      <c r="H49" s="19" t="s">
        <v>34</v>
      </c>
      <c r="I49" s="25" t="s">
        <v>178</v>
      </c>
      <c r="J49" s="19">
        <v>1.89</v>
      </c>
      <c r="K49" s="19" t="s">
        <v>179</v>
      </c>
      <c r="L49" s="19">
        <v>1.89</v>
      </c>
      <c r="M49" s="16" t="s">
        <v>26</v>
      </c>
      <c r="N49" s="16" t="s">
        <v>26</v>
      </c>
      <c r="O49" s="16" t="s">
        <v>26</v>
      </c>
      <c r="P49" s="16"/>
      <c r="Q49" s="18" t="s">
        <v>33</v>
      </c>
      <c r="R49" s="18" t="s">
        <v>34</v>
      </c>
      <c r="S49" s="18" t="s">
        <v>34</v>
      </c>
    </row>
    <row r="50" s="1" customFormat="1" ht="54" customHeight="1" spans="1:19">
      <c r="A50" s="15">
        <v>45</v>
      </c>
      <c r="B50" s="15" t="s">
        <v>24</v>
      </c>
      <c r="C50" s="15" t="s">
        <v>180</v>
      </c>
      <c r="D50" s="16" t="s">
        <v>26</v>
      </c>
      <c r="E50" s="19" t="s">
        <v>88</v>
      </c>
      <c r="F50" s="19" t="s">
        <v>181</v>
      </c>
      <c r="G50" s="19" t="s">
        <v>182</v>
      </c>
      <c r="H50" s="19" t="s">
        <v>34</v>
      </c>
      <c r="I50" s="19" t="s">
        <v>183</v>
      </c>
      <c r="J50" s="19">
        <v>50</v>
      </c>
      <c r="K50" s="19" t="s">
        <v>59</v>
      </c>
      <c r="L50" s="19">
        <v>50</v>
      </c>
      <c r="M50" s="16" t="s">
        <v>26</v>
      </c>
      <c r="N50" s="16" t="s">
        <v>26</v>
      </c>
      <c r="O50" s="16" t="s">
        <v>26</v>
      </c>
      <c r="P50" s="16"/>
      <c r="Q50" s="18" t="s">
        <v>33</v>
      </c>
      <c r="R50" s="18" t="s">
        <v>34</v>
      </c>
      <c r="S50" s="18" t="s">
        <v>34</v>
      </c>
    </row>
    <row r="51" s="1" customFormat="1" ht="54" customHeight="1" spans="1:19">
      <c r="A51" s="15">
        <v>46</v>
      </c>
      <c r="B51" s="15" t="s">
        <v>24</v>
      </c>
      <c r="C51" s="15" t="s">
        <v>184</v>
      </c>
      <c r="D51" s="16" t="s">
        <v>26</v>
      </c>
      <c r="E51" s="19" t="s">
        <v>88</v>
      </c>
      <c r="F51" s="19" t="s">
        <v>41</v>
      </c>
      <c r="G51" s="19" t="s">
        <v>185</v>
      </c>
      <c r="H51" s="19" t="s">
        <v>34</v>
      </c>
      <c r="I51" s="19" t="s">
        <v>186</v>
      </c>
      <c r="J51" s="19">
        <v>2</v>
      </c>
      <c r="K51" s="19" t="s">
        <v>187</v>
      </c>
      <c r="L51" s="19">
        <v>2</v>
      </c>
      <c r="M51" s="16" t="s">
        <v>26</v>
      </c>
      <c r="N51" s="16" t="s">
        <v>26</v>
      </c>
      <c r="O51" s="16" t="s">
        <v>26</v>
      </c>
      <c r="P51" s="16"/>
      <c r="Q51" s="18" t="s">
        <v>33</v>
      </c>
      <c r="R51" s="18" t="s">
        <v>34</v>
      </c>
      <c r="S51" s="18" t="s">
        <v>34</v>
      </c>
    </row>
    <row r="52" s="1" customFormat="1" ht="54" customHeight="1" spans="1:19">
      <c r="A52" s="15">
        <v>47</v>
      </c>
      <c r="B52" s="15" t="s">
        <v>24</v>
      </c>
      <c r="C52" s="15" t="s">
        <v>188</v>
      </c>
      <c r="D52" s="16" t="s">
        <v>26</v>
      </c>
      <c r="E52" s="19" t="s">
        <v>189</v>
      </c>
      <c r="F52" s="19" t="s">
        <v>56</v>
      </c>
      <c r="G52" s="21" t="s">
        <v>190</v>
      </c>
      <c r="H52" s="19" t="s">
        <v>34</v>
      </c>
      <c r="I52" s="19" t="s">
        <v>191</v>
      </c>
      <c r="J52" s="19">
        <v>2.6</v>
      </c>
      <c r="K52" s="19" t="s">
        <v>192</v>
      </c>
      <c r="L52" s="19">
        <v>5</v>
      </c>
      <c r="M52" s="16" t="s">
        <v>26</v>
      </c>
      <c r="N52" s="16" t="s">
        <v>26</v>
      </c>
      <c r="O52" s="16" t="s">
        <v>26</v>
      </c>
      <c r="P52" s="16"/>
      <c r="Q52" s="18" t="s">
        <v>33</v>
      </c>
      <c r="R52" s="18" t="s">
        <v>34</v>
      </c>
      <c r="S52" s="18" t="s">
        <v>34</v>
      </c>
    </row>
    <row r="53" s="1" customFormat="1" ht="54" customHeight="1" spans="1:19">
      <c r="A53" s="15">
        <v>48</v>
      </c>
      <c r="B53" s="15" t="s">
        <v>24</v>
      </c>
      <c r="C53" s="15" t="s">
        <v>193</v>
      </c>
      <c r="D53" s="16" t="s">
        <v>26</v>
      </c>
      <c r="E53" s="19" t="s">
        <v>189</v>
      </c>
      <c r="F53" s="19" t="s">
        <v>56</v>
      </c>
      <c r="G53" s="21" t="s">
        <v>194</v>
      </c>
      <c r="H53" s="19" t="s">
        <v>34</v>
      </c>
      <c r="I53" s="19" t="s">
        <v>195</v>
      </c>
      <c r="J53" s="19">
        <v>2.96</v>
      </c>
      <c r="K53" s="19" t="s">
        <v>192</v>
      </c>
      <c r="L53" s="19">
        <v>2.96</v>
      </c>
      <c r="M53" s="16" t="s">
        <v>26</v>
      </c>
      <c r="N53" s="16" t="s">
        <v>26</v>
      </c>
      <c r="O53" s="16" t="s">
        <v>26</v>
      </c>
      <c r="P53" s="16"/>
      <c r="Q53" s="18" t="s">
        <v>33</v>
      </c>
      <c r="R53" s="18" t="s">
        <v>34</v>
      </c>
      <c r="S53" s="18" t="s">
        <v>34</v>
      </c>
    </row>
    <row r="54" s="1" customFormat="1" ht="54" customHeight="1" spans="1:19">
      <c r="A54" s="15">
        <v>49</v>
      </c>
      <c r="B54" s="15" t="s">
        <v>24</v>
      </c>
      <c r="C54" s="15" t="s">
        <v>196</v>
      </c>
      <c r="D54" s="16" t="s">
        <v>26</v>
      </c>
      <c r="E54" s="19" t="s">
        <v>88</v>
      </c>
      <c r="F54" s="19" t="s">
        <v>120</v>
      </c>
      <c r="G54" s="19" t="s">
        <v>130</v>
      </c>
      <c r="H54" s="19" t="s">
        <v>197</v>
      </c>
      <c r="I54" s="19" t="s">
        <v>198</v>
      </c>
      <c r="J54" s="26">
        <v>10</v>
      </c>
      <c r="K54" s="19" t="s">
        <v>199</v>
      </c>
      <c r="L54" s="19">
        <v>10</v>
      </c>
      <c r="M54" s="16" t="s">
        <v>26</v>
      </c>
      <c r="N54" s="16" t="s">
        <v>26</v>
      </c>
      <c r="O54" s="16" t="s">
        <v>26</v>
      </c>
      <c r="P54" s="16"/>
      <c r="Q54" s="18" t="s">
        <v>33</v>
      </c>
      <c r="R54" s="18" t="s">
        <v>34</v>
      </c>
      <c r="S54" s="18" t="s">
        <v>34</v>
      </c>
    </row>
    <row r="55" s="1" customFormat="1" ht="54" customHeight="1" spans="1:19">
      <c r="A55" s="15">
        <v>50</v>
      </c>
      <c r="B55" s="15" t="s">
        <v>24</v>
      </c>
      <c r="C55" s="15" t="s">
        <v>200</v>
      </c>
      <c r="D55" s="16" t="s">
        <v>26</v>
      </c>
      <c r="E55" s="19" t="s">
        <v>88</v>
      </c>
      <c r="F55" s="19" t="s">
        <v>41</v>
      </c>
      <c r="G55" s="19" t="s">
        <v>201</v>
      </c>
      <c r="H55" s="19" t="s">
        <v>202</v>
      </c>
      <c r="I55" s="19" t="s">
        <v>203</v>
      </c>
      <c r="J55" s="26">
        <v>12</v>
      </c>
      <c r="K55" s="19" t="s">
        <v>199</v>
      </c>
      <c r="L55" s="19">
        <v>12</v>
      </c>
      <c r="M55" s="16" t="s">
        <v>26</v>
      </c>
      <c r="N55" s="16" t="s">
        <v>26</v>
      </c>
      <c r="O55" s="16" t="s">
        <v>26</v>
      </c>
      <c r="P55" s="16"/>
      <c r="Q55" s="18" t="s">
        <v>33</v>
      </c>
      <c r="R55" s="18" t="s">
        <v>34</v>
      </c>
      <c r="S55" s="18" t="s">
        <v>34</v>
      </c>
    </row>
    <row r="56" s="1" customFormat="1" ht="92" customHeight="1" spans="1:19">
      <c r="A56" s="15">
        <v>51</v>
      </c>
      <c r="B56" s="15" t="s">
        <v>24</v>
      </c>
      <c r="C56" s="15" t="s">
        <v>204</v>
      </c>
      <c r="D56" s="22" t="s">
        <v>26</v>
      </c>
      <c r="E56" s="20" t="s">
        <v>88</v>
      </c>
      <c r="F56" s="19" t="s">
        <v>56</v>
      </c>
      <c r="G56" s="19" t="s">
        <v>190</v>
      </c>
      <c r="H56" s="19" t="s">
        <v>34</v>
      </c>
      <c r="I56" s="25" t="s">
        <v>205</v>
      </c>
      <c r="J56" s="19">
        <v>60.03</v>
      </c>
      <c r="K56" s="19" t="s">
        <v>54</v>
      </c>
      <c r="L56" s="19">
        <v>60.03</v>
      </c>
      <c r="M56" s="22" t="s">
        <v>26</v>
      </c>
      <c r="N56" s="22" t="s">
        <v>26</v>
      </c>
      <c r="O56" s="22" t="s">
        <v>26</v>
      </c>
      <c r="P56" s="22"/>
      <c r="Q56" s="19" t="s">
        <v>33</v>
      </c>
      <c r="R56" s="19" t="s">
        <v>34</v>
      </c>
      <c r="S56" s="19" t="s">
        <v>34</v>
      </c>
    </row>
    <row r="57" s="1" customFormat="1" ht="123" customHeight="1" spans="1:19">
      <c r="A57" s="15">
        <v>52</v>
      </c>
      <c r="B57" s="15" t="s">
        <v>24</v>
      </c>
      <c r="C57" s="15" t="s">
        <v>206</v>
      </c>
      <c r="D57" s="22" t="s">
        <v>26</v>
      </c>
      <c r="E57" s="20" t="s">
        <v>88</v>
      </c>
      <c r="F57" s="19" t="s">
        <v>56</v>
      </c>
      <c r="G57" s="19" t="s">
        <v>207</v>
      </c>
      <c r="H57" s="19" t="s">
        <v>34</v>
      </c>
      <c r="I57" s="25" t="s">
        <v>208</v>
      </c>
      <c r="J57" s="19">
        <v>37.98</v>
      </c>
      <c r="K57" s="19" t="s">
        <v>54</v>
      </c>
      <c r="L57" s="19">
        <v>37.98</v>
      </c>
      <c r="M57" s="22" t="s">
        <v>26</v>
      </c>
      <c r="N57" s="22" t="s">
        <v>26</v>
      </c>
      <c r="O57" s="22" t="s">
        <v>26</v>
      </c>
      <c r="P57" s="22"/>
      <c r="Q57" s="19" t="s">
        <v>33</v>
      </c>
      <c r="R57" s="19" t="s">
        <v>34</v>
      </c>
      <c r="S57" s="19" t="s">
        <v>34</v>
      </c>
    </row>
    <row r="58" s="1" customFormat="1" ht="92" customHeight="1" spans="1:19">
      <c r="A58" s="15">
        <v>53</v>
      </c>
      <c r="B58" s="15" t="s">
        <v>24</v>
      </c>
      <c r="C58" s="15" t="s">
        <v>209</v>
      </c>
      <c r="D58" s="22" t="s">
        <v>26</v>
      </c>
      <c r="E58" s="20" t="s">
        <v>88</v>
      </c>
      <c r="F58" s="19" t="s">
        <v>56</v>
      </c>
      <c r="G58" s="19" t="s">
        <v>210</v>
      </c>
      <c r="H58" s="19" t="s">
        <v>34</v>
      </c>
      <c r="I58" s="25" t="s">
        <v>211</v>
      </c>
      <c r="J58" s="19">
        <v>1.8</v>
      </c>
      <c r="K58" s="19" t="s">
        <v>54</v>
      </c>
      <c r="L58" s="19">
        <v>1.8</v>
      </c>
      <c r="M58" s="22" t="s">
        <v>26</v>
      </c>
      <c r="N58" s="22" t="s">
        <v>26</v>
      </c>
      <c r="O58" s="22" t="s">
        <v>26</v>
      </c>
      <c r="P58" s="22"/>
      <c r="Q58" s="19" t="s">
        <v>33</v>
      </c>
      <c r="R58" s="19" t="s">
        <v>34</v>
      </c>
      <c r="S58" s="19" t="s">
        <v>34</v>
      </c>
    </row>
    <row r="59" s="1" customFormat="1" ht="92" customHeight="1" spans="1:19">
      <c r="A59" s="15">
        <v>54</v>
      </c>
      <c r="B59" s="15" t="s">
        <v>24</v>
      </c>
      <c r="C59" s="15" t="s">
        <v>212</v>
      </c>
      <c r="D59" s="22" t="s">
        <v>26</v>
      </c>
      <c r="E59" s="20" t="s">
        <v>88</v>
      </c>
      <c r="F59" s="19" t="s">
        <v>56</v>
      </c>
      <c r="G59" s="19" t="s">
        <v>213</v>
      </c>
      <c r="H59" s="19" t="s">
        <v>34</v>
      </c>
      <c r="I59" s="25" t="s">
        <v>214</v>
      </c>
      <c r="J59" s="19">
        <v>8.37</v>
      </c>
      <c r="K59" s="19" t="s">
        <v>54</v>
      </c>
      <c r="L59" s="19">
        <v>8.37</v>
      </c>
      <c r="M59" s="22" t="s">
        <v>26</v>
      </c>
      <c r="N59" s="22" t="s">
        <v>26</v>
      </c>
      <c r="O59" s="22" t="s">
        <v>26</v>
      </c>
      <c r="P59" s="22"/>
      <c r="Q59" s="19" t="s">
        <v>33</v>
      </c>
      <c r="R59" s="19" t="s">
        <v>34</v>
      </c>
      <c r="S59" s="19" t="s">
        <v>34</v>
      </c>
    </row>
    <row r="60" s="1" customFormat="1" ht="92" customHeight="1" spans="1:19">
      <c r="A60" s="15">
        <v>55</v>
      </c>
      <c r="B60" s="15" t="s">
        <v>24</v>
      </c>
      <c r="C60" s="15" t="s">
        <v>215</v>
      </c>
      <c r="D60" s="22" t="s">
        <v>26</v>
      </c>
      <c r="E60" s="20" t="s">
        <v>88</v>
      </c>
      <c r="F60" s="19" t="s">
        <v>56</v>
      </c>
      <c r="G60" s="19" t="s">
        <v>216</v>
      </c>
      <c r="H60" s="19" t="s">
        <v>34</v>
      </c>
      <c r="I60" s="25" t="s">
        <v>217</v>
      </c>
      <c r="J60" s="19">
        <v>16.56</v>
      </c>
      <c r="K60" s="19" t="s">
        <v>54</v>
      </c>
      <c r="L60" s="19">
        <v>16.56</v>
      </c>
      <c r="M60" s="22" t="s">
        <v>26</v>
      </c>
      <c r="N60" s="22" t="s">
        <v>26</v>
      </c>
      <c r="O60" s="22" t="s">
        <v>26</v>
      </c>
      <c r="P60" s="22"/>
      <c r="Q60" s="19" t="s">
        <v>33</v>
      </c>
      <c r="R60" s="19" t="s">
        <v>34</v>
      </c>
      <c r="S60" s="19" t="s">
        <v>34</v>
      </c>
    </row>
    <row r="61" s="1" customFormat="1" ht="113" customHeight="1" spans="1:19">
      <c r="A61" s="15">
        <v>56</v>
      </c>
      <c r="B61" s="15" t="s">
        <v>24</v>
      </c>
      <c r="C61" s="15" t="s">
        <v>218</v>
      </c>
      <c r="D61" s="22" t="s">
        <v>26</v>
      </c>
      <c r="E61" s="20" t="s">
        <v>88</v>
      </c>
      <c r="F61" s="19" t="s">
        <v>51</v>
      </c>
      <c r="G61" s="19" t="s">
        <v>52</v>
      </c>
      <c r="H61" s="19" t="s">
        <v>34</v>
      </c>
      <c r="I61" s="25" t="s">
        <v>219</v>
      </c>
      <c r="J61" s="19">
        <v>27.72</v>
      </c>
      <c r="K61" s="19" t="s">
        <v>54</v>
      </c>
      <c r="L61" s="19">
        <v>27.72</v>
      </c>
      <c r="M61" s="22" t="s">
        <v>26</v>
      </c>
      <c r="N61" s="22" t="s">
        <v>26</v>
      </c>
      <c r="O61" s="22" t="s">
        <v>26</v>
      </c>
      <c r="P61" s="22"/>
      <c r="Q61" s="19" t="s">
        <v>33</v>
      </c>
      <c r="R61" s="19" t="s">
        <v>34</v>
      </c>
      <c r="S61" s="19" t="s">
        <v>34</v>
      </c>
    </row>
    <row r="62" s="1" customFormat="1" ht="92" customHeight="1" spans="1:19">
      <c r="A62" s="15">
        <v>57</v>
      </c>
      <c r="B62" s="15" t="s">
        <v>24</v>
      </c>
      <c r="C62" s="15" t="s">
        <v>220</v>
      </c>
      <c r="D62" s="22" t="s">
        <v>26</v>
      </c>
      <c r="E62" s="20" t="s">
        <v>88</v>
      </c>
      <c r="F62" s="19" t="s">
        <v>51</v>
      </c>
      <c r="G62" s="19" t="s">
        <v>221</v>
      </c>
      <c r="H62" s="19" t="s">
        <v>34</v>
      </c>
      <c r="I62" s="25" t="s">
        <v>222</v>
      </c>
      <c r="J62" s="19">
        <v>18.63</v>
      </c>
      <c r="K62" s="19" t="s">
        <v>54</v>
      </c>
      <c r="L62" s="19">
        <v>18.72</v>
      </c>
      <c r="M62" s="22" t="s">
        <v>26</v>
      </c>
      <c r="N62" s="22" t="s">
        <v>26</v>
      </c>
      <c r="O62" s="22" t="s">
        <v>26</v>
      </c>
      <c r="P62" s="22"/>
      <c r="Q62" s="19" t="s">
        <v>33</v>
      </c>
      <c r="R62" s="19" t="s">
        <v>34</v>
      </c>
      <c r="S62" s="19" t="s">
        <v>34</v>
      </c>
    </row>
    <row r="63" s="1" customFormat="1" ht="104" customHeight="1" spans="1:19">
      <c r="A63" s="15">
        <v>58</v>
      </c>
      <c r="B63" s="15" t="s">
        <v>24</v>
      </c>
      <c r="C63" s="15" t="s">
        <v>223</v>
      </c>
      <c r="D63" s="22" t="s">
        <v>26</v>
      </c>
      <c r="E63" s="20" t="s">
        <v>88</v>
      </c>
      <c r="F63" s="19" t="s">
        <v>51</v>
      </c>
      <c r="G63" s="19" t="s">
        <v>224</v>
      </c>
      <c r="H63" s="19" t="s">
        <v>34</v>
      </c>
      <c r="I63" s="25" t="s">
        <v>225</v>
      </c>
      <c r="J63" s="19">
        <v>19.98</v>
      </c>
      <c r="K63" s="19" t="s">
        <v>54</v>
      </c>
      <c r="L63" s="19">
        <v>20.16</v>
      </c>
      <c r="M63" s="22" t="s">
        <v>26</v>
      </c>
      <c r="N63" s="22" t="s">
        <v>26</v>
      </c>
      <c r="O63" s="22" t="s">
        <v>26</v>
      </c>
      <c r="P63" s="22"/>
      <c r="Q63" s="19" t="s">
        <v>33</v>
      </c>
      <c r="R63" s="19" t="s">
        <v>34</v>
      </c>
      <c r="S63" s="19" t="s">
        <v>34</v>
      </c>
    </row>
    <row r="64" s="1" customFormat="1" ht="92" customHeight="1" spans="1:19">
      <c r="A64" s="15">
        <v>59</v>
      </c>
      <c r="B64" s="15" t="s">
        <v>24</v>
      </c>
      <c r="C64" s="15" t="s">
        <v>226</v>
      </c>
      <c r="D64" s="22" t="s">
        <v>26</v>
      </c>
      <c r="E64" s="20" t="s">
        <v>88</v>
      </c>
      <c r="F64" s="19" t="s">
        <v>227</v>
      </c>
      <c r="G64" s="19" t="s">
        <v>228</v>
      </c>
      <c r="H64" s="19" t="s">
        <v>34</v>
      </c>
      <c r="I64" s="25" t="s">
        <v>229</v>
      </c>
      <c r="J64" s="19">
        <v>4.5</v>
      </c>
      <c r="K64" s="19" t="s">
        <v>54</v>
      </c>
      <c r="L64" s="19">
        <v>4.5</v>
      </c>
      <c r="M64" s="22" t="s">
        <v>26</v>
      </c>
      <c r="N64" s="22" t="s">
        <v>26</v>
      </c>
      <c r="O64" s="22" t="s">
        <v>26</v>
      </c>
      <c r="P64" s="22"/>
      <c r="Q64" s="19" t="s">
        <v>33</v>
      </c>
      <c r="R64" s="19" t="s">
        <v>34</v>
      </c>
      <c r="S64" s="19" t="s">
        <v>34</v>
      </c>
    </row>
    <row r="65" s="1" customFormat="1" ht="92" customHeight="1" spans="1:19">
      <c r="A65" s="15">
        <v>60</v>
      </c>
      <c r="B65" s="15" t="s">
        <v>24</v>
      </c>
      <c r="C65" s="15" t="s">
        <v>230</v>
      </c>
      <c r="D65" s="22" t="s">
        <v>26</v>
      </c>
      <c r="E65" s="20" t="s">
        <v>88</v>
      </c>
      <c r="F65" s="19" t="s">
        <v>227</v>
      </c>
      <c r="G65" s="19" t="s">
        <v>231</v>
      </c>
      <c r="H65" s="19" t="s">
        <v>34</v>
      </c>
      <c r="I65" s="25" t="s">
        <v>232</v>
      </c>
      <c r="J65" s="19">
        <v>9.36</v>
      </c>
      <c r="K65" s="19" t="s">
        <v>54</v>
      </c>
      <c r="L65" s="19">
        <v>9.36</v>
      </c>
      <c r="M65" s="22" t="s">
        <v>26</v>
      </c>
      <c r="N65" s="22" t="s">
        <v>26</v>
      </c>
      <c r="O65" s="22" t="s">
        <v>26</v>
      </c>
      <c r="P65" s="22"/>
      <c r="Q65" s="19" t="s">
        <v>33</v>
      </c>
      <c r="R65" s="19" t="s">
        <v>34</v>
      </c>
      <c r="S65" s="19" t="s">
        <v>34</v>
      </c>
    </row>
    <row r="66" s="1" customFormat="1" ht="92" customHeight="1" spans="1:19">
      <c r="A66" s="15">
        <v>61</v>
      </c>
      <c r="B66" s="15" t="s">
        <v>24</v>
      </c>
      <c r="C66" s="15" t="s">
        <v>233</v>
      </c>
      <c r="D66" s="22" t="s">
        <v>26</v>
      </c>
      <c r="E66" s="20" t="s">
        <v>88</v>
      </c>
      <c r="F66" s="19" t="s">
        <v>227</v>
      </c>
      <c r="G66" s="19" t="s">
        <v>234</v>
      </c>
      <c r="H66" s="19" t="s">
        <v>34</v>
      </c>
      <c r="I66" s="25" t="s">
        <v>235</v>
      </c>
      <c r="J66" s="19">
        <v>5.76</v>
      </c>
      <c r="K66" s="19" t="s">
        <v>54</v>
      </c>
      <c r="L66" s="19">
        <v>5.76</v>
      </c>
      <c r="M66" s="22" t="s">
        <v>26</v>
      </c>
      <c r="N66" s="22" t="s">
        <v>26</v>
      </c>
      <c r="O66" s="22" t="s">
        <v>26</v>
      </c>
      <c r="P66" s="22"/>
      <c r="Q66" s="19" t="s">
        <v>33</v>
      </c>
      <c r="R66" s="19" t="s">
        <v>34</v>
      </c>
      <c r="S66" s="19" t="s">
        <v>34</v>
      </c>
    </row>
    <row r="67" s="1" customFormat="1" ht="92" customHeight="1" spans="1:19">
      <c r="A67" s="15">
        <v>62</v>
      </c>
      <c r="B67" s="15" t="s">
        <v>24</v>
      </c>
      <c r="C67" s="15" t="s">
        <v>236</v>
      </c>
      <c r="D67" s="22" t="s">
        <v>26</v>
      </c>
      <c r="E67" s="20" t="s">
        <v>88</v>
      </c>
      <c r="F67" s="19" t="s">
        <v>227</v>
      </c>
      <c r="G67" s="19" t="s">
        <v>237</v>
      </c>
      <c r="H67" s="19" t="s">
        <v>34</v>
      </c>
      <c r="I67" s="25" t="s">
        <v>238</v>
      </c>
      <c r="J67" s="19">
        <v>4.77</v>
      </c>
      <c r="K67" s="19" t="s">
        <v>54</v>
      </c>
      <c r="L67" s="19">
        <v>4.77</v>
      </c>
      <c r="M67" s="22" t="s">
        <v>26</v>
      </c>
      <c r="N67" s="22" t="s">
        <v>26</v>
      </c>
      <c r="O67" s="22" t="s">
        <v>26</v>
      </c>
      <c r="P67" s="22"/>
      <c r="Q67" s="19" t="s">
        <v>33</v>
      </c>
      <c r="R67" s="19" t="s">
        <v>34</v>
      </c>
      <c r="S67" s="19" t="s">
        <v>34</v>
      </c>
    </row>
    <row r="68" s="1" customFormat="1" ht="92" customHeight="1" spans="1:19">
      <c r="A68" s="15">
        <v>63</v>
      </c>
      <c r="B68" s="15" t="s">
        <v>24</v>
      </c>
      <c r="C68" s="15" t="s">
        <v>239</v>
      </c>
      <c r="D68" s="22" t="s">
        <v>26</v>
      </c>
      <c r="E68" s="20" t="s">
        <v>88</v>
      </c>
      <c r="F68" s="19" t="s">
        <v>64</v>
      </c>
      <c r="G68" s="19" t="s">
        <v>240</v>
      </c>
      <c r="H68" s="19" t="s">
        <v>34</v>
      </c>
      <c r="I68" s="25" t="s">
        <v>241</v>
      </c>
      <c r="J68" s="19">
        <v>1.26</v>
      </c>
      <c r="K68" s="19" t="s">
        <v>54</v>
      </c>
      <c r="L68" s="19">
        <v>1.26</v>
      </c>
      <c r="M68" s="22" t="s">
        <v>26</v>
      </c>
      <c r="N68" s="22" t="s">
        <v>26</v>
      </c>
      <c r="O68" s="22" t="s">
        <v>26</v>
      </c>
      <c r="P68" s="22"/>
      <c r="Q68" s="19" t="s">
        <v>33</v>
      </c>
      <c r="R68" s="19" t="s">
        <v>34</v>
      </c>
      <c r="S68" s="19" t="s">
        <v>34</v>
      </c>
    </row>
    <row r="69" s="1" customFormat="1" ht="92" customHeight="1" spans="1:19">
      <c r="A69" s="15">
        <v>64</v>
      </c>
      <c r="B69" s="15" t="s">
        <v>24</v>
      </c>
      <c r="C69" s="15" t="s">
        <v>242</v>
      </c>
      <c r="D69" s="22" t="s">
        <v>26</v>
      </c>
      <c r="E69" s="20" t="s">
        <v>88</v>
      </c>
      <c r="F69" s="19" t="s">
        <v>64</v>
      </c>
      <c r="G69" s="19" t="s">
        <v>243</v>
      </c>
      <c r="H69" s="19" t="s">
        <v>34</v>
      </c>
      <c r="I69" s="25" t="s">
        <v>244</v>
      </c>
      <c r="J69" s="19">
        <v>3.24</v>
      </c>
      <c r="K69" s="19" t="s">
        <v>54</v>
      </c>
      <c r="L69" s="19">
        <v>3.24</v>
      </c>
      <c r="M69" s="22" t="s">
        <v>26</v>
      </c>
      <c r="N69" s="22" t="s">
        <v>26</v>
      </c>
      <c r="O69" s="22" t="s">
        <v>26</v>
      </c>
      <c r="P69" s="22"/>
      <c r="Q69" s="19" t="s">
        <v>33</v>
      </c>
      <c r="R69" s="19" t="s">
        <v>34</v>
      </c>
      <c r="S69" s="19" t="s">
        <v>34</v>
      </c>
    </row>
    <row r="70" s="1" customFormat="1" ht="92" customHeight="1" spans="1:19">
      <c r="A70" s="15">
        <v>65</v>
      </c>
      <c r="B70" s="15" t="s">
        <v>24</v>
      </c>
      <c r="C70" s="15" t="s">
        <v>245</v>
      </c>
      <c r="D70" s="22" t="s">
        <v>26</v>
      </c>
      <c r="E70" s="20" t="s">
        <v>88</v>
      </c>
      <c r="F70" s="19" t="s">
        <v>64</v>
      </c>
      <c r="G70" s="19" t="s">
        <v>246</v>
      </c>
      <c r="H70" s="19" t="s">
        <v>34</v>
      </c>
      <c r="I70" s="25" t="s">
        <v>247</v>
      </c>
      <c r="J70" s="19">
        <v>2.07</v>
      </c>
      <c r="K70" s="19" t="s">
        <v>54</v>
      </c>
      <c r="L70" s="19">
        <v>2.07</v>
      </c>
      <c r="M70" s="22" t="s">
        <v>26</v>
      </c>
      <c r="N70" s="22" t="s">
        <v>26</v>
      </c>
      <c r="O70" s="22" t="s">
        <v>26</v>
      </c>
      <c r="P70" s="22"/>
      <c r="Q70" s="19" t="s">
        <v>33</v>
      </c>
      <c r="R70" s="19" t="s">
        <v>34</v>
      </c>
      <c r="S70" s="19" t="s">
        <v>34</v>
      </c>
    </row>
    <row r="71" s="1" customFormat="1" ht="92" customHeight="1" spans="1:19">
      <c r="A71" s="15">
        <v>66</v>
      </c>
      <c r="B71" s="15" t="s">
        <v>24</v>
      </c>
      <c r="C71" s="15" t="s">
        <v>248</v>
      </c>
      <c r="D71" s="22" t="s">
        <v>26</v>
      </c>
      <c r="E71" s="20" t="s">
        <v>88</v>
      </c>
      <c r="F71" s="19" t="s">
        <v>64</v>
      </c>
      <c r="G71" s="19" t="s">
        <v>249</v>
      </c>
      <c r="H71" s="19" t="s">
        <v>34</v>
      </c>
      <c r="I71" s="25" t="s">
        <v>250</v>
      </c>
      <c r="J71" s="19">
        <v>3.24</v>
      </c>
      <c r="K71" s="19" t="s">
        <v>54</v>
      </c>
      <c r="L71" s="19">
        <v>3.24</v>
      </c>
      <c r="M71" s="22" t="s">
        <v>26</v>
      </c>
      <c r="N71" s="22" t="s">
        <v>26</v>
      </c>
      <c r="O71" s="22" t="s">
        <v>26</v>
      </c>
      <c r="P71" s="22"/>
      <c r="Q71" s="19" t="s">
        <v>33</v>
      </c>
      <c r="R71" s="19" t="s">
        <v>34</v>
      </c>
      <c r="S71" s="19" t="s">
        <v>34</v>
      </c>
    </row>
    <row r="72" s="1" customFormat="1" ht="111" customHeight="1" spans="1:19">
      <c r="A72" s="15">
        <v>67</v>
      </c>
      <c r="B72" s="15" t="s">
        <v>24</v>
      </c>
      <c r="C72" s="15" t="s">
        <v>251</v>
      </c>
      <c r="D72" s="22" t="s">
        <v>26</v>
      </c>
      <c r="E72" s="20" t="s">
        <v>88</v>
      </c>
      <c r="F72" s="19" t="s">
        <v>64</v>
      </c>
      <c r="G72" s="19" t="s">
        <v>252</v>
      </c>
      <c r="H72" s="19" t="s">
        <v>34</v>
      </c>
      <c r="I72" s="25" t="s">
        <v>253</v>
      </c>
      <c r="J72" s="19">
        <v>2.52</v>
      </c>
      <c r="K72" s="19" t="s">
        <v>54</v>
      </c>
      <c r="L72" s="19">
        <v>2.52</v>
      </c>
      <c r="M72" s="22" t="s">
        <v>26</v>
      </c>
      <c r="N72" s="22" t="s">
        <v>26</v>
      </c>
      <c r="O72" s="22" t="s">
        <v>26</v>
      </c>
      <c r="P72" s="22"/>
      <c r="Q72" s="19" t="s">
        <v>33</v>
      </c>
      <c r="R72" s="19" t="s">
        <v>34</v>
      </c>
      <c r="S72" s="19" t="s">
        <v>34</v>
      </c>
    </row>
    <row r="73" s="1" customFormat="1" ht="92" customHeight="1" spans="1:19">
      <c r="A73" s="15">
        <v>68</v>
      </c>
      <c r="B73" s="15" t="s">
        <v>24</v>
      </c>
      <c r="C73" s="15" t="s">
        <v>254</v>
      </c>
      <c r="D73" s="22" t="s">
        <v>26</v>
      </c>
      <c r="E73" s="20" t="s">
        <v>88</v>
      </c>
      <c r="F73" s="19" t="s">
        <v>64</v>
      </c>
      <c r="G73" s="19" t="s">
        <v>255</v>
      </c>
      <c r="H73" s="19" t="s">
        <v>34</v>
      </c>
      <c r="I73" s="25" t="s">
        <v>256</v>
      </c>
      <c r="J73" s="19">
        <v>1.98</v>
      </c>
      <c r="K73" s="19" t="s">
        <v>54</v>
      </c>
      <c r="L73" s="19">
        <v>1.98</v>
      </c>
      <c r="M73" s="22" t="s">
        <v>26</v>
      </c>
      <c r="N73" s="22" t="s">
        <v>26</v>
      </c>
      <c r="O73" s="22" t="s">
        <v>26</v>
      </c>
      <c r="P73" s="22"/>
      <c r="Q73" s="19" t="s">
        <v>33</v>
      </c>
      <c r="R73" s="19" t="s">
        <v>34</v>
      </c>
      <c r="S73" s="19" t="s">
        <v>34</v>
      </c>
    </row>
    <row r="74" s="1" customFormat="1" ht="92" customHeight="1" spans="1:19">
      <c r="A74" s="15">
        <v>69</v>
      </c>
      <c r="B74" s="15" t="s">
        <v>24</v>
      </c>
      <c r="C74" s="15" t="s">
        <v>257</v>
      </c>
      <c r="D74" s="22" t="s">
        <v>26</v>
      </c>
      <c r="E74" s="20" t="s">
        <v>88</v>
      </c>
      <c r="F74" s="19" t="s">
        <v>64</v>
      </c>
      <c r="G74" s="19" t="s">
        <v>258</v>
      </c>
      <c r="H74" s="19" t="s">
        <v>34</v>
      </c>
      <c r="I74" s="25" t="s">
        <v>259</v>
      </c>
      <c r="J74" s="19">
        <v>1.17</v>
      </c>
      <c r="K74" s="19" t="s">
        <v>54</v>
      </c>
      <c r="L74" s="19">
        <v>1.17</v>
      </c>
      <c r="M74" s="22" t="s">
        <v>26</v>
      </c>
      <c r="N74" s="22" t="s">
        <v>26</v>
      </c>
      <c r="O74" s="22" t="s">
        <v>26</v>
      </c>
      <c r="P74" s="22"/>
      <c r="Q74" s="19" t="s">
        <v>33</v>
      </c>
      <c r="R74" s="19" t="s">
        <v>34</v>
      </c>
      <c r="S74" s="19" t="s">
        <v>34</v>
      </c>
    </row>
    <row r="75" s="1" customFormat="1" ht="92" customHeight="1" spans="1:19">
      <c r="A75" s="15">
        <v>70</v>
      </c>
      <c r="B75" s="15" t="s">
        <v>24</v>
      </c>
      <c r="C75" s="15" t="s">
        <v>260</v>
      </c>
      <c r="D75" s="22" t="s">
        <v>26</v>
      </c>
      <c r="E75" s="20" t="s">
        <v>88</v>
      </c>
      <c r="F75" s="19" t="s">
        <v>64</v>
      </c>
      <c r="G75" s="19" t="s">
        <v>261</v>
      </c>
      <c r="H75" s="19" t="s">
        <v>34</v>
      </c>
      <c r="I75" s="25" t="s">
        <v>262</v>
      </c>
      <c r="J75" s="19">
        <v>3.78</v>
      </c>
      <c r="K75" s="19" t="s">
        <v>54</v>
      </c>
      <c r="L75" s="19">
        <v>3.78</v>
      </c>
      <c r="M75" s="22" t="s">
        <v>26</v>
      </c>
      <c r="N75" s="22" t="s">
        <v>26</v>
      </c>
      <c r="O75" s="22" t="s">
        <v>26</v>
      </c>
      <c r="P75" s="22"/>
      <c r="Q75" s="19" t="s">
        <v>33</v>
      </c>
      <c r="R75" s="19" t="s">
        <v>34</v>
      </c>
      <c r="S75" s="19" t="s">
        <v>34</v>
      </c>
    </row>
    <row r="76" s="1" customFormat="1" ht="92" customHeight="1" spans="1:19">
      <c r="A76" s="15">
        <v>71</v>
      </c>
      <c r="B76" s="15" t="s">
        <v>24</v>
      </c>
      <c r="C76" s="15" t="s">
        <v>263</v>
      </c>
      <c r="D76" s="22" t="s">
        <v>26</v>
      </c>
      <c r="E76" s="20" t="s">
        <v>88</v>
      </c>
      <c r="F76" s="19" t="s">
        <v>64</v>
      </c>
      <c r="G76" s="19" t="s">
        <v>264</v>
      </c>
      <c r="H76" s="19" t="s">
        <v>34</v>
      </c>
      <c r="I76" s="25" t="s">
        <v>265</v>
      </c>
      <c r="J76" s="19">
        <v>2.07</v>
      </c>
      <c r="K76" s="19" t="s">
        <v>54</v>
      </c>
      <c r="L76" s="19">
        <v>2.07</v>
      </c>
      <c r="M76" s="22" t="s">
        <v>26</v>
      </c>
      <c r="N76" s="22" t="s">
        <v>26</v>
      </c>
      <c r="O76" s="22" t="s">
        <v>26</v>
      </c>
      <c r="P76" s="22"/>
      <c r="Q76" s="19" t="s">
        <v>33</v>
      </c>
      <c r="R76" s="19" t="s">
        <v>34</v>
      </c>
      <c r="S76" s="19" t="s">
        <v>34</v>
      </c>
    </row>
    <row r="77" s="1" customFormat="1" ht="92" customHeight="1" spans="1:19">
      <c r="A77" s="15">
        <v>72</v>
      </c>
      <c r="B77" s="15" t="s">
        <v>24</v>
      </c>
      <c r="C77" s="15" t="s">
        <v>266</v>
      </c>
      <c r="D77" s="22" t="s">
        <v>26</v>
      </c>
      <c r="E77" s="20" t="s">
        <v>88</v>
      </c>
      <c r="F77" s="19" t="s">
        <v>64</v>
      </c>
      <c r="G77" s="19" t="s">
        <v>267</v>
      </c>
      <c r="H77" s="19" t="s">
        <v>34</v>
      </c>
      <c r="I77" s="25" t="s">
        <v>268</v>
      </c>
      <c r="J77" s="19">
        <v>3.24</v>
      </c>
      <c r="K77" s="19" t="s">
        <v>54</v>
      </c>
      <c r="L77" s="19">
        <v>3.24</v>
      </c>
      <c r="M77" s="22" t="s">
        <v>26</v>
      </c>
      <c r="N77" s="22" t="s">
        <v>26</v>
      </c>
      <c r="O77" s="22" t="s">
        <v>26</v>
      </c>
      <c r="P77" s="22"/>
      <c r="Q77" s="19" t="s">
        <v>33</v>
      </c>
      <c r="R77" s="19" t="s">
        <v>34</v>
      </c>
      <c r="S77" s="19" t="s">
        <v>34</v>
      </c>
    </row>
    <row r="78" s="1" customFormat="1" ht="92" customHeight="1" spans="1:19">
      <c r="A78" s="15">
        <v>73</v>
      </c>
      <c r="B78" s="15" t="s">
        <v>24</v>
      </c>
      <c r="C78" s="15" t="s">
        <v>269</v>
      </c>
      <c r="D78" s="22" t="s">
        <v>26</v>
      </c>
      <c r="E78" s="20" t="s">
        <v>88</v>
      </c>
      <c r="F78" s="19" t="s">
        <v>64</v>
      </c>
      <c r="G78" s="19" t="s">
        <v>270</v>
      </c>
      <c r="H78" s="19" t="s">
        <v>34</v>
      </c>
      <c r="I78" s="25" t="s">
        <v>271</v>
      </c>
      <c r="J78" s="19">
        <v>1.35</v>
      </c>
      <c r="K78" s="19" t="s">
        <v>54</v>
      </c>
      <c r="L78" s="19">
        <v>1.35</v>
      </c>
      <c r="M78" s="22" t="s">
        <v>26</v>
      </c>
      <c r="N78" s="22" t="s">
        <v>26</v>
      </c>
      <c r="O78" s="22" t="s">
        <v>26</v>
      </c>
      <c r="P78" s="22"/>
      <c r="Q78" s="19" t="s">
        <v>33</v>
      </c>
      <c r="R78" s="19" t="s">
        <v>34</v>
      </c>
      <c r="S78" s="19" t="s">
        <v>34</v>
      </c>
    </row>
    <row r="79" s="1" customFormat="1" ht="92" customHeight="1" spans="1:19">
      <c r="A79" s="15">
        <v>74</v>
      </c>
      <c r="B79" s="15" t="s">
        <v>24</v>
      </c>
      <c r="C79" s="15" t="s">
        <v>272</v>
      </c>
      <c r="D79" s="22" t="s">
        <v>26</v>
      </c>
      <c r="E79" s="20" t="s">
        <v>88</v>
      </c>
      <c r="F79" s="19" t="s">
        <v>93</v>
      </c>
      <c r="G79" s="19" t="s">
        <v>273</v>
      </c>
      <c r="H79" s="19" t="s">
        <v>34</v>
      </c>
      <c r="I79" s="25" t="s">
        <v>274</v>
      </c>
      <c r="J79" s="19">
        <v>10.35</v>
      </c>
      <c r="K79" s="19" t="s">
        <v>96</v>
      </c>
      <c r="L79" s="19">
        <v>10.62</v>
      </c>
      <c r="M79" s="22" t="s">
        <v>26</v>
      </c>
      <c r="N79" s="22" t="s">
        <v>26</v>
      </c>
      <c r="O79" s="22" t="s">
        <v>26</v>
      </c>
      <c r="P79" s="22"/>
      <c r="Q79" s="19" t="s">
        <v>33</v>
      </c>
      <c r="R79" s="19" t="s">
        <v>34</v>
      </c>
      <c r="S79" s="19" t="s">
        <v>34</v>
      </c>
    </row>
    <row r="80" s="1" customFormat="1" ht="92" customHeight="1" spans="1:19">
      <c r="A80" s="15">
        <v>75</v>
      </c>
      <c r="B80" s="15" t="s">
        <v>24</v>
      </c>
      <c r="C80" s="15" t="s">
        <v>275</v>
      </c>
      <c r="D80" s="22" t="s">
        <v>26</v>
      </c>
      <c r="E80" s="20" t="s">
        <v>88</v>
      </c>
      <c r="F80" s="19" t="s">
        <v>93</v>
      </c>
      <c r="G80" s="19" t="s">
        <v>276</v>
      </c>
      <c r="H80" s="19" t="s">
        <v>34</v>
      </c>
      <c r="I80" s="25" t="s">
        <v>277</v>
      </c>
      <c r="J80" s="19">
        <v>15.75</v>
      </c>
      <c r="K80" s="19" t="s">
        <v>96</v>
      </c>
      <c r="L80" s="19">
        <v>15.75</v>
      </c>
      <c r="M80" s="22" t="s">
        <v>26</v>
      </c>
      <c r="N80" s="22" t="s">
        <v>26</v>
      </c>
      <c r="O80" s="22" t="s">
        <v>26</v>
      </c>
      <c r="P80" s="22"/>
      <c r="Q80" s="19" t="s">
        <v>33</v>
      </c>
      <c r="R80" s="19" t="s">
        <v>34</v>
      </c>
      <c r="S80" s="19" t="s">
        <v>34</v>
      </c>
    </row>
    <row r="81" s="1" customFormat="1" ht="92" customHeight="1" spans="1:19">
      <c r="A81" s="15">
        <v>76</v>
      </c>
      <c r="B81" s="15" t="s">
        <v>24</v>
      </c>
      <c r="C81" s="15" t="s">
        <v>278</v>
      </c>
      <c r="D81" s="22" t="s">
        <v>26</v>
      </c>
      <c r="E81" s="20" t="s">
        <v>88</v>
      </c>
      <c r="F81" s="19" t="s">
        <v>93</v>
      </c>
      <c r="G81" s="19" t="s">
        <v>279</v>
      </c>
      <c r="H81" s="19" t="s">
        <v>34</v>
      </c>
      <c r="I81" s="25" t="s">
        <v>280</v>
      </c>
      <c r="J81" s="19">
        <v>7.29</v>
      </c>
      <c r="K81" s="19" t="s">
        <v>96</v>
      </c>
      <c r="L81" s="19">
        <v>7.29</v>
      </c>
      <c r="M81" s="22" t="s">
        <v>26</v>
      </c>
      <c r="N81" s="22" t="s">
        <v>26</v>
      </c>
      <c r="O81" s="22" t="s">
        <v>26</v>
      </c>
      <c r="P81" s="22"/>
      <c r="Q81" s="19" t="s">
        <v>33</v>
      </c>
      <c r="R81" s="19" t="s">
        <v>34</v>
      </c>
      <c r="S81" s="19" t="s">
        <v>34</v>
      </c>
    </row>
    <row r="82" s="1" customFormat="1" ht="92" customHeight="1" spans="1:19">
      <c r="A82" s="15">
        <v>77</v>
      </c>
      <c r="B82" s="15" t="s">
        <v>24</v>
      </c>
      <c r="C82" s="15" t="s">
        <v>281</v>
      </c>
      <c r="D82" s="22" t="s">
        <v>26</v>
      </c>
      <c r="E82" s="20" t="s">
        <v>88</v>
      </c>
      <c r="F82" s="19" t="s">
        <v>36</v>
      </c>
      <c r="G82" s="19" t="s">
        <v>37</v>
      </c>
      <c r="H82" s="19" t="s">
        <v>34</v>
      </c>
      <c r="I82" s="25" t="s">
        <v>282</v>
      </c>
      <c r="J82" s="19">
        <v>9.63</v>
      </c>
      <c r="K82" s="19" t="s">
        <v>96</v>
      </c>
      <c r="L82" s="19">
        <v>9.72</v>
      </c>
      <c r="M82" s="22" t="s">
        <v>26</v>
      </c>
      <c r="N82" s="22" t="s">
        <v>26</v>
      </c>
      <c r="O82" s="22" t="s">
        <v>26</v>
      </c>
      <c r="P82" s="22"/>
      <c r="Q82" s="19" t="s">
        <v>33</v>
      </c>
      <c r="R82" s="19" t="s">
        <v>34</v>
      </c>
      <c r="S82" s="19" t="s">
        <v>34</v>
      </c>
    </row>
    <row r="83" s="1" customFormat="1" ht="92" customHeight="1" spans="1:19">
      <c r="A83" s="15">
        <v>78</v>
      </c>
      <c r="B83" s="15" t="s">
        <v>24</v>
      </c>
      <c r="C83" s="15" t="s">
        <v>283</v>
      </c>
      <c r="D83" s="22" t="s">
        <v>26</v>
      </c>
      <c r="E83" s="20" t="s">
        <v>88</v>
      </c>
      <c r="F83" s="19" t="s">
        <v>36</v>
      </c>
      <c r="G83" s="19" t="s">
        <v>284</v>
      </c>
      <c r="H83" s="19" t="s">
        <v>34</v>
      </c>
      <c r="I83" s="25" t="s">
        <v>285</v>
      </c>
      <c r="J83" s="19">
        <v>3.96</v>
      </c>
      <c r="K83" s="19" t="s">
        <v>96</v>
      </c>
      <c r="L83" s="19">
        <v>3.96</v>
      </c>
      <c r="M83" s="22" t="s">
        <v>26</v>
      </c>
      <c r="N83" s="22" t="s">
        <v>26</v>
      </c>
      <c r="O83" s="22" t="s">
        <v>26</v>
      </c>
      <c r="P83" s="22"/>
      <c r="Q83" s="19" t="s">
        <v>33</v>
      </c>
      <c r="R83" s="19" t="s">
        <v>34</v>
      </c>
      <c r="S83" s="19" t="s">
        <v>34</v>
      </c>
    </row>
    <row r="84" s="1" customFormat="1" ht="92" customHeight="1" spans="1:19">
      <c r="A84" s="15">
        <v>79</v>
      </c>
      <c r="B84" s="15" t="s">
        <v>24</v>
      </c>
      <c r="C84" s="15" t="s">
        <v>286</v>
      </c>
      <c r="D84" s="22" t="s">
        <v>26</v>
      </c>
      <c r="E84" s="20" t="s">
        <v>88</v>
      </c>
      <c r="F84" s="19" t="s">
        <v>36</v>
      </c>
      <c r="G84" s="19" t="s">
        <v>287</v>
      </c>
      <c r="H84" s="19" t="s">
        <v>34</v>
      </c>
      <c r="I84" s="25" t="s">
        <v>288</v>
      </c>
      <c r="J84" s="19">
        <v>3.42</v>
      </c>
      <c r="K84" s="19" t="s">
        <v>96</v>
      </c>
      <c r="L84" s="19">
        <v>3.42</v>
      </c>
      <c r="M84" s="22" t="s">
        <v>26</v>
      </c>
      <c r="N84" s="22" t="s">
        <v>26</v>
      </c>
      <c r="O84" s="22" t="s">
        <v>26</v>
      </c>
      <c r="P84" s="22"/>
      <c r="Q84" s="19" t="s">
        <v>33</v>
      </c>
      <c r="R84" s="19" t="s">
        <v>34</v>
      </c>
      <c r="S84" s="19" t="s">
        <v>34</v>
      </c>
    </row>
    <row r="85" s="1" customFormat="1" ht="111" customHeight="1" spans="1:19">
      <c r="A85" s="15">
        <v>80</v>
      </c>
      <c r="B85" s="15" t="s">
        <v>24</v>
      </c>
      <c r="C85" s="15" t="s">
        <v>289</v>
      </c>
      <c r="D85" s="22" t="s">
        <v>26</v>
      </c>
      <c r="E85" s="20" t="s">
        <v>88</v>
      </c>
      <c r="F85" s="19" t="s">
        <v>36</v>
      </c>
      <c r="G85" s="19" t="s">
        <v>290</v>
      </c>
      <c r="H85" s="19" t="s">
        <v>34</v>
      </c>
      <c r="I85" s="25" t="s">
        <v>291</v>
      </c>
      <c r="J85" s="19">
        <v>18.9</v>
      </c>
      <c r="K85" s="19" t="s">
        <v>96</v>
      </c>
      <c r="L85" s="19">
        <v>18.9</v>
      </c>
      <c r="M85" s="22" t="s">
        <v>26</v>
      </c>
      <c r="N85" s="22" t="s">
        <v>26</v>
      </c>
      <c r="O85" s="22" t="s">
        <v>26</v>
      </c>
      <c r="P85" s="22"/>
      <c r="Q85" s="19" t="s">
        <v>33</v>
      </c>
      <c r="R85" s="19" t="s">
        <v>34</v>
      </c>
      <c r="S85" s="19" t="s">
        <v>34</v>
      </c>
    </row>
    <row r="86" s="1" customFormat="1" ht="122" customHeight="1" spans="1:19">
      <c r="A86" s="15">
        <v>81</v>
      </c>
      <c r="B86" s="15" t="s">
        <v>24</v>
      </c>
      <c r="C86" s="15" t="s">
        <v>292</v>
      </c>
      <c r="D86" s="22" t="s">
        <v>26</v>
      </c>
      <c r="E86" s="20" t="s">
        <v>88</v>
      </c>
      <c r="F86" s="19" t="s">
        <v>51</v>
      </c>
      <c r="G86" s="19" t="s">
        <v>293</v>
      </c>
      <c r="H86" s="19" t="s">
        <v>34</v>
      </c>
      <c r="I86" s="25" t="s">
        <v>294</v>
      </c>
      <c r="J86" s="19">
        <v>20.07</v>
      </c>
      <c r="K86" s="19" t="s">
        <v>96</v>
      </c>
      <c r="L86" s="19">
        <v>20.43</v>
      </c>
      <c r="M86" s="22" t="s">
        <v>26</v>
      </c>
      <c r="N86" s="22" t="s">
        <v>26</v>
      </c>
      <c r="O86" s="22" t="s">
        <v>26</v>
      </c>
      <c r="P86" s="22"/>
      <c r="Q86" s="19" t="s">
        <v>33</v>
      </c>
      <c r="R86" s="19" t="s">
        <v>34</v>
      </c>
      <c r="S86" s="19" t="s">
        <v>34</v>
      </c>
    </row>
    <row r="87" s="1" customFormat="1" ht="92" customHeight="1" spans="1:19">
      <c r="A87" s="15">
        <v>82</v>
      </c>
      <c r="B87" s="15" t="s">
        <v>24</v>
      </c>
      <c r="C87" s="15" t="s">
        <v>295</v>
      </c>
      <c r="D87" s="22" t="s">
        <v>26</v>
      </c>
      <c r="E87" s="20" t="s">
        <v>88</v>
      </c>
      <c r="F87" s="19" t="s">
        <v>73</v>
      </c>
      <c r="G87" s="19" t="s">
        <v>296</v>
      </c>
      <c r="H87" s="19" t="s">
        <v>34</v>
      </c>
      <c r="I87" s="25" t="s">
        <v>297</v>
      </c>
      <c r="J87" s="19">
        <v>8.82</v>
      </c>
      <c r="K87" s="19" t="s">
        <v>96</v>
      </c>
      <c r="L87" s="19">
        <v>8.82</v>
      </c>
      <c r="M87" s="22" t="s">
        <v>26</v>
      </c>
      <c r="N87" s="22" t="s">
        <v>26</v>
      </c>
      <c r="O87" s="22" t="s">
        <v>26</v>
      </c>
      <c r="P87" s="22"/>
      <c r="Q87" s="19" t="s">
        <v>33</v>
      </c>
      <c r="R87" s="19" t="s">
        <v>34</v>
      </c>
      <c r="S87" s="19" t="s">
        <v>34</v>
      </c>
    </row>
    <row r="88" s="1" customFormat="1" ht="92" customHeight="1" spans="1:19">
      <c r="A88" s="15">
        <v>83</v>
      </c>
      <c r="B88" s="15" t="s">
        <v>24</v>
      </c>
      <c r="C88" s="15" t="s">
        <v>298</v>
      </c>
      <c r="D88" s="22" t="s">
        <v>26</v>
      </c>
      <c r="E88" s="20" t="s">
        <v>88</v>
      </c>
      <c r="F88" s="19" t="s">
        <v>73</v>
      </c>
      <c r="G88" s="19" t="s">
        <v>299</v>
      </c>
      <c r="H88" s="19" t="s">
        <v>34</v>
      </c>
      <c r="I88" s="25" t="s">
        <v>300</v>
      </c>
      <c r="J88" s="19">
        <v>8.73</v>
      </c>
      <c r="K88" s="19" t="s">
        <v>96</v>
      </c>
      <c r="L88" s="19">
        <v>8.73</v>
      </c>
      <c r="M88" s="22" t="s">
        <v>26</v>
      </c>
      <c r="N88" s="22" t="s">
        <v>26</v>
      </c>
      <c r="O88" s="22" t="s">
        <v>26</v>
      </c>
      <c r="P88" s="22"/>
      <c r="Q88" s="19" t="s">
        <v>33</v>
      </c>
      <c r="R88" s="19" t="s">
        <v>34</v>
      </c>
      <c r="S88" s="19" t="s">
        <v>34</v>
      </c>
    </row>
    <row r="89" s="1" customFormat="1" ht="117" customHeight="1" spans="1:19">
      <c r="A89" s="15">
        <v>84</v>
      </c>
      <c r="B89" s="15" t="s">
        <v>24</v>
      </c>
      <c r="C89" s="15" t="s">
        <v>301</v>
      </c>
      <c r="D89" s="22" t="s">
        <v>26</v>
      </c>
      <c r="E89" s="20" t="s">
        <v>88</v>
      </c>
      <c r="F89" s="19" t="s">
        <v>73</v>
      </c>
      <c r="G89" s="19" t="s">
        <v>302</v>
      </c>
      <c r="H89" s="19" t="s">
        <v>34</v>
      </c>
      <c r="I89" s="25" t="s">
        <v>303</v>
      </c>
      <c r="J89" s="19">
        <v>5.76</v>
      </c>
      <c r="K89" s="19" t="s">
        <v>96</v>
      </c>
      <c r="L89" s="19">
        <v>5.76</v>
      </c>
      <c r="M89" s="22" t="s">
        <v>26</v>
      </c>
      <c r="N89" s="22" t="s">
        <v>26</v>
      </c>
      <c r="O89" s="22" t="s">
        <v>26</v>
      </c>
      <c r="P89" s="22"/>
      <c r="Q89" s="19" t="s">
        <v>33</v>
      </c>
      <c r="R89" s="19" t="s">
        <v>34</v>
      </c>
      <c r="S89" s="19" t="s">
        <v>34</v>
      </c>
    </row>
    <row r="90" s="1" customFormat="1" ht="92" customHeight="1" spans="1:19">
      <c r="A90" s="15">
        <v>85</v>
      </c>
      <c r="B90" s="15" t="s">
        <v>24</v>
      </c>
      <c r="C90" s="15" t="s">
        <v>304</v>
      </c>
      <c r="D90" s="22" t="s">
        <v>26</v>
      </c>
      <c r="E90" s="20" t="s">
        <v>88</v>
      </c>
      <c r="F90" s="19" t="s">
        <v>73</v>
      </c>
      <c r="G90" s="19" t="s">
        <v>305</v>
      </c>
      <c r="H90" s="19" t="s">
        <v>34</v>
      </c>
      <c r="I90" s="25" t="s">
        <v>306</v>
      </c>
      <c r="J90" s="19">
        <v>5.67</v>
      </c>
      <c r="K90" s="19" t="s">
        <v>96</v>
      </c>
      <c r="L90" s="19">
        <v>5.67</v>
      </c>
      <c r="M90" s="22" t="s">
        <v>26</v>
      </c>
      <c r="N90" s="22" t="s">
        <v>26</v>
      </c>
      <c r="O90" s="22" t="s">
        <v>26</v>
      </c>
      <c r="P90" s="22"/>
      <c r="Q90" s="19" t="s">
        <v>33</v>
      </c>
      <c r="R90" s="19" t="s">
        <v>34</v>
      </c>
      <c r="S90" s="19" t="s">
        <v>34</v>
      </c>
    </row>
    <row r="91" s="1" customFormat="1" ht="92" customHeight="1" spans="1:19">
      <c r="A91" s="15">
        <v>86</v>
      </c>
      <c r="B91" s="15" t="s">
        <v>24</v>
      </c>
      <c r="C91" s="15" t="s">
        <v>307</v>
      </c>
      <c r="D91" s="22" t="s">
        <v>26</v>
      </c>
      <c r="E91" s="20" t="s">
        <v>88</v>
      </c>
      <c r="F91" s="19" t="s">
        <v>73</v>
      </c>
      <c r="G91" s="19" t="s">
        <v>74</v>
      </c>
      <c r="H91" s="19" t="s">
        <v>34</v>
      </c>
      <c r="I91" s="25" t="s">
        <v>308</v>
      </c>
      <c r="J91" s="19">
        <v>4.32</v>
      </c>
      <c r="K91" s="19" t="s">
        <v>96</v>
      </c>
      <c r="L91" s="19">
        <v>4.32</v>
      </c>
      <c r="M91" s="22" t="s">
        <v>26</v>
      </c>
      <c r="N91" s="22" t="s">
        <v>26</v>
      </c>
      <c r="O91" s="22" t="s">
        <v>26</v>
      </c>
      <c r="P91" s="22"/>
      <c r="Q91" s="19" t="s">
        <v>33</v>
      </c>
      <c r="R91" s="19" t="s">
        <v>34</v>
      </c>
      <c r="S91" s="19" t="s">
        <v>34</v>
      </c>
    </row>
    <row r="92" s="1" customFormat="1" ht="92" customHeight="1" spans="1:19">
      <c r="A92" s="15">
        <v>87</v>
      </c>
      <c r="B92" s="15" t="s">
        <v>24</v>
      </c>
      <c r="C92" s="15" t="s">
        <v>309</v>
      </c>
      <c r="D92" s="22" t="s">
        <v>26</v>
      </c>
      <c r="E92" s="20" t="s">
        <v>88</v>
      </c>
      <c r="F92" s="19" t="s">
        <v>73</v>
      </c>
      <c r="G92" s="19" t="s">
        <v>310</v>
      </c>
      <c r="H92" s="19" t="s">
        <v>34</v>
      </c>
      <c r="I92" s="25" t="s">
        <v>311</v>
      </c>
      <c r="J92" s="19">
        <v>5.31</v>
      </c>
      <c r="K92" s="19" t="s">
        <v>96</v>
      </c>
      <c r="L92" s="19">
        <v>5.31</v>
      </c>
      <c r="M92" s="22" t="s">
        <v>26</v>
      </c>
      <c r="N92" s="22" t="s">
        <v>26</v>
      </c>
      <c r="O92" s="22" t="s">
        <v>26</v>
      </c>
      <c r="P92" s="22"/>
      <c r="Q92" s="19" t="s">
        <v>33</v>
      </c>
      <c r="R92" s="19" t="s">
        <v>34</v>
      </c>
      <c r="S92" s="19" t="s">
        <v>34</v>
      </c>
    </row>
    <row r="93" s="1" customFormat="1" ht="133" customHeight="1" spans="1:19">
      <c r="A93" s="15">
        <v>88</v>
      </c>
      <c r="B93" s="15" t="s">
        <v>24</v>
      </c>
      <c r="C93" s="15" t="s">
        <v>312</v>
      </c>
      <c r="D93" s="22" t="s">
        <v>26</v>
      </c>
      <c r="E93" s="20" t="s">
        <v>88</v>
      </c>
      <c r="F93" s="19" t="s">
        <v>73</v>
      </c>
      <c r="G93" s="19" t="s">
        <v>313</v>
      </c>
      <c r="H93" s="19" t="s">
        <v>34</v>
      </c>
      <c r="I93" s="25" t="s">
        <v>314</v>
      </c>
      <c r="J93" s="19">
        <v>7.19</v>
      </c>
      <c r="K93" s="19" t="s">
        <v>96</v>
      </c>
      <c r="L93" s="19">
        <v>7.19</v>
      </c>
      <c r="M93" s="22" t="s">
        <v>26</v>
      </c>
      <c r="N93" s="22" t="s">
        <v>26</v>
      </c>
      <c r="O93" s="22" t="s">
        <v>26</v>
      </c>
      <c r="P93" s="22"/>
      <c r="Q93" s="19" t="s">
        <v>33</v>
      </c>
      <c r="R93" s="19" t="s">
        <v>34</v>
      </c>
      <c r="S93" s="19" t="s">
        <v>34</v>
      </c>
    </row>
    <row r="94" s="1" customFormat="1" ht="133" customHeight="1" spans="1:19">
      <c r="A94" s="15">
        <v>89</v>
      </c>
      <c r="B94" s="15" t="s">
        <v>24</v>
      </c>
      <c r="C94" s="15" t="s">
        <v>315</v>
      </c>
      <c r="D94" s="22" t="s">
        <v>26</v>
      </c>
      <c r="E94" s="20" t="s">
        <v>88</v>
      </c>
      <c r="F94" s="19" t="s">
        <v>73</v>
      </c>
      <c r="G94" s="19" t="s">
        <v>313</v>
      </c>
      <c r="H94" s="19" t="s">
        <v>34</v>
      </c>
      <c r="I94" s="25" t="s">
        <v>314</v>
      </c>
      <c r="J94" s="19">
        <v>1</v>
      </c>
      <c r="K94" s="19" t="s">
        <v>54</v>
      </c>
      <c r="L94" s="19">
        <v>1</v>
      </c>
      <c r="M94" s="22" t="s">
        <v>26</v>
      </c>
      <c r="N94" s="22" t="s">
        <v>26</v>
      </c>
      <c r="O94" s="22" t="s">
        <v>26</v>
      </c>
      <c r="P94" s="22"/>
      <c r="Q94" s="19" t="s">
        <v>33</v>
      </c>
      <c r="R94" s="19" t="s">
        <v>34</v>
      </c>
      <c r="S94" s="19" t="s">
        <v>34</v>
      </c>
    </row>
    <row r="95" s="1" customFormat="1" ht="133" customHeight="1" spans="1:19">
      <c r="A95" s="15">
        <v>90</v>
      </c>
      <c r="B95" s="15" t="s">
        <v>24</v>
      </c>
      <c r="C95" s="15" t="s">
        <v>316</v>
      </c>
      <c r="D95" s="22" t="s">
        <v>26</v>
      </c>
      <c r="E95" s="20" t="s">
        <v>88</v>
      </c>
      <c r="F95" s="19" t="s">
        <v>73</v>
      </c>
      <c r="G95" s="19" t="s">
        <v>317</v>
      </c>
      <c r="H95" s="19" t="s">
        <v>34</v>
      </c>
      <c r="I95" s="25" t="s">
        <v>318</v>
      </c>
      <c r="J95" s="19">
        <v>2.79</v>
      </c>
      <c r="K95" s="19" t="s">
        <v>54</v>
      </c>
      <c r="L95" s="19">
        <v>2.79</v>
      </c>
      <c r="M95" s="22" t="s">
        <v>26</v>
      </c>
      <c r="N95" s="22" t="s">
        <v>26</v>
      </c>
      <c r="O95" s="22" t="s">
        <v>26</v>
      </c>
      <c r="P95" s="22"/>
      <c r="Q95" s="19" t="s">
        <v>33</v>
      </c>
      <c r="R95" s="19" t="s">
        <v>34</v>
      </c>
      <c r="S95" s="19" t="s">
        <v>34</v>
      </c>
    </row>
    <row r="96" s="1" customFormat="1" ht="92" customHeight="1" spans="1:19">
      <c r="A96" s="15">
        <v>91</v>
      </c>
      <c r="B96" s="15" t="s">
        <v>24</v>
      </c>
      <c r="C96" s="15" t="s">
        <v>319</v>
      </c>
      <c r="D96" s="22" t="s">
        <v>26</v>
      </c>
      <c r="E96" s="20" t="s">
        <v>88</v>
      </c>
      <c r="F96" s="19" t="s">
        <v>73</v>
      </c>
      <c r="G96" s="19" t="s">
        <v>320</v>
      </c>
      <c r="H96" s="19" t="s">
        <v>34</v>
      </c>
      <c r="I96" s="25" t="s">
        <v>321</v>
      </c>
      <c r="J96" s="19">
        <v>9.09</v>
      </c>
      <c r="K96" s="19" t="s">
        <v>54</v>
      </c>
      <c r="L96" s="19">
        <v>9.09</v>
      </c>
      <c r="M96" s="22" t="s">
        <v>26</v>
      </c>
      <c r="N96" s="22" t="s">
        <v>26</v>
      </c>
      <c r="O96" s="22" t="s">
        <v>26</v>
      </c>
      <c r="P96" s="22"/>
      <c r="Q96" s="19" t="s">
        <v>33</v>
      </c>
      <c r="R96" s="19" t="s">
        <v>34</v>
      </c>
      <c r="S96" s="19" t="s">
        <v>34</v>
      </c>
    </row>
    <row r="97" s="1" customFormat="1" ht="92" customHeight="1" spans="1:19">
      <c r="A97" s="15">
        <v>92</v>
      </c>
      <c r="B97" s="15" t="s">
        <v>24</v>
      </c>
      <c r="C97" s="15" t="s">
        <v>322</v>
      </c>
      <c r="D97" s="22" t="s">
        <v>26</v>
      </c>
      <c r="E97" s="20" t="s">
        <v>88</v>
      </c>
      <c r="F97" s="19" t="s">
        <v>73</v>
      </c>
      <c r="G97" s="19" t="s">
        <v>323</v>
      </c>
      <c r="H97" s="19" t="s">
        <v>34</v>
      </c>
      <c r="I97" s="25" t="s">
        <v>324</v>
      </c>
      <c r="J97" s="19">
        <v>7.47</v>
      </c>
      <c r="K97" s="19" t="s">
        <v>54</v>
      </c>
      <c r="L97" s="19">
        <v>7.47</v>
      </c>
      <c r="M97" s="22" t="s">
        <v>26</v>
      </c>
      <c r="N97" s="22" t="s">
        <v>26</v>
      </c>
      <c r="O97" s="22" t="s">
        <v>26</v>
      </c>
      <c r="P97" s="22"/>
      <c r="Q97" s="19" t="s">
        <v>33</v>
      </c>
      <c r="R97" s="19" t="s">
        <v>34</v>
      </c>
      <c r="S97" s="19" t="s">
        <v>34</v>
      </c>
    </row>
    <row r="98" s="1" customFormat="1" ht="92" customHeight="1" spans="1:19">
      <c r="A98" s="15">
        <v>93</v>
      </c>
      <c r="B98" s="15" t="s">
        <v>24</v>
      </c>
      <c r="C98" s="15" t="s">
        <v>325</v>
      </c>
      <c r="D98" s="22" t="s">
        <v>26</v>
      </c>
      <c r="E98" s="20" t="s">
        <v>88</v>
      </c>
      <c r="F98" s="19" t="s">
        <v>73</v>
      </c>
      <c r="G98" s="19" t="s">
        <v>323</v>
      </c>
      <c r="H98" s="19" t="s">
        <v>34</v>
      </c>
      <c r="I98" s="25" t="s">
        <v>324</v>
      </c>
      <c r="J98" s="19">
        <v>5.67</v>
      </c>
      <c r="K98" s="19" t="s">
        <v>179</v>
      </c>
      <c r="L98" s="19">
        <v>5.67</v>
      </c>
      <c r="M98" s="22" t="s">
        <v>26</v>
      </c>
      <c r="N98" s="22" t="s">
        <v>26</v>
      </c>
      <c r="O98" s="22" t="s">
        <v>26</v>
      </c>
      <c r="P98" s="22"/>
      <c r="Q98" s="19" t="s">
        <v>33</v>
      </c>
      <c r="R98" s="19" t="s">
        <v>34</v>
      </c>
      <c r="S98" s="19" t="s">
        <v>34</v>
      </c>
    </row>
    <row r="99" s="1" customFormat="1" ht="92" customHeight="1" spans="1:19">
      <c r="A99" s="15">
        <v>94</v>
      </c>
      <c r="B99" s="15" t="s">
        <v>24</v>
      </c>
      <c r="C99" s="15" t="s">
        <v>326</v>
      </c>
      <c r="D99" s="22" t="s">
        <v>26</v>
      </c>
      <c r="E99" s="20" t="s">
        <v>88</v>
      </c>
      <c r="F99" s="19" t="s">
        <v>73</v>
      </c>
      <c r="G99" s="19" t="s">
        <v>327</v>
      </c>
      <c r="H99" s="19" t="s">
        <v>34</v>
      </c>
      <c r="I99" s="25" t="s">
        <v>328</v>
      </c>
      <c r="J99" s="19">
        <v>7.02</v>
      </c>
      <c r="K99" s="19" t="s">
        <v>179</v>
      </c>
      <c r="L99" s="19">
        <v>7.02</v>
      </c>
      <c r="M99" s="22" t="s">
        <v>26</v>
      </c>
      <c r="N99" s="22" t="s">
        <v>26</v>
      </c>
      <c r="O99" s="22" t="s">
        <v>26</v>
      </c>
      <c r="P99" s="22"/>
      <c r="Q99" s="19" t="s">
        <v>33</v>
      </c>
      <c r="R99" s="19" t="s">
        <v>34</v>
      </c>
      <c r="S99" s="19" t="s">
        <v>34</v>
      </c>
    </row>
    <row r="100" s="1" customFormat="1" ht="92" customHeight="1" spans="1:19">
      <c r="A100" s="15">
        <v>95</v>
      </c>
      <c r="B100" s="15" t="s">
        <v>24</v>
      </c>
      <c r="C100" s="15" t="s">
        <v>329</v>
      </c>
      <c r="D100" s="22" t="s">
        <v>26</v>
      </c>
      <c r="E100" s="20" t="s">
        <v>88</v>
      </c>
      <c r="F100" s="19" t="s">
        <v>73</v>
      </c>
      <c r="G100" s="19" t="s">
        <v>330</v>
      </c>
      <c r="H100" s="19" t="s">
        <v>34</v>
      </c>
      <c r="I100" s="25" t="s">
        <v>331</v>
      </c>
      <c r="J100" s="19">
        <v>11.7</v>
      </c>
      <c r="K100" s="19" t="s">
        <v>179</v>
      </c>
      <c r="L100" s="19">
        <v>11.7</v>
      </c>
      <c r="M100" s="22" t="s">
        <v>26</v>
      </c>
      <c r="N100" s="22" t="s">
        <v>26</v>
      </c>
      <c r="O100" s="22" t="s">
        <v>26</v>
      </c>
      <c r="P100" s="22"/>
      <c r="Q100" s="19" t="s">
        <v>33</v>
      </c>
      <c r="R100" s="19" t="s">
        <v>34</v>
      </c>
      <c r="S100" s="19" t="s">
        <v>34</v>
      </c>
    </row>
    <row r="101" s="1" customFormat="1" ht="92" customHeight="1" spans="1:19">
      <c r="A101" s="15">
        <v>96</v>
      </c>
      <c r="B101" s="15" t="s">
        <v>24</v>
      </c>
      <c r="C101" s="15" t="s">
        <v>332</v>
      </c>
      <c r="D101" s="22" t="s">
        <v>26</v>
      </c>
      <c r="E101" s="20" t="s">
        <v>88</v>
      </c>
      <c r="F101" s="19" t="s">
        <v>73</v>
      </c>
      <c r="G101" s="19" t="s">
        <v>333</v>
      </c>
      <c r="H101" s="19" t="s">
        <v>34</v>
      </c>
      <c r="I101" s="25" t="s">
        <v>334</v>
      </c>
      <c r="J101" s="19">
        <v>9.54</v>
      </c>
      <c r="K101" s="19" t="s">
        <v>179</v>
      </c>
      <c r="L101" s="19">
        <v>9.54</v>
      </c>
      <c r="M101" s="22" t="s">
        <v>26</v>
      </c>
      <c r="N101" s="22" t="s">
        <v>26</v>
      </c>
      <c r="O101" s="22" t="s">
        <v>26</v>
      </c>
      <c r="P101" s="22"/>
      <c r="Q101" s="19" t="s">
        <v>33</v>
      </c>
      <c r="R101" s="19" t="s">
        <v>34</v>
      </c>
      <c r="S101" s="19" t="s">
        <v>34</v>
      </c>
    </row>
    <row r="102" s="1" customFormat="1" ht="92" customHeight="1" spans="1:19">
      <c r="A102" s="15">
        <v>97</v>
      </c>
      <c r="B102" s="15" t="s">
        <v>24</v>
      </c>
      <c r="C102" s="15" t="s">
        <v>335</v>
      </c>
      <c r="D102" s="22" t="s">
        <v>26</v>
      </c>
      <c r="E102" s="20" t="s">
        <v>88</v>
      </c>
      <c r="F102" s="19" t="s">
        <v>73</v>
      </c>
      <c r="G102" s="25" t="s">
        <v>336</v>
      </c>
      <c r="H102" s="19" t="s">
        <v>34</v>
      </c>
      <c r="I102" s="25" t="s">
        <v>337</v>
      </c>
      <c r="J102" s="19">
        <v>4.68</v>
      </c>
      <c r="K102" s="19" t="s">
        <v>179</v>
      </c>
      <c r="L102" s="19">
        <v>4.68</v>
      </c>
      <c r="M102" s="22" t="s">
        <v>26</v>
      </c>
      <c r="N102" s="22" t="s">
        <v>26</v>
      </c>
      <c r="O102" s="22" t="s">
        <v>26</v>
      </c>
      <c r="P102" s="22"/>
      <c r="Q102" s="19" t="s">
        <v>33</v>
      </c>
      <c r="R102" s="19" t="s">
        <v>34</v>
      </c>
      <c r="S102" s="19" t="s">
        <v>34</v>
      </c>
    </row>
    <row r="103" s="1" customFormat="1" ht="92" customHeight="1" spans="1:19">
      <c r="A103" s="15">
        <v>98</v>
      </c>
      <c r="B103" s="15" t="s">
        <v>24</v>
      </c>
      <c r="C103" s="15" t="s">
        <v>338</v>
      </c>
      <c r="D103" s="22" t="s">
        <v>26</v>
      </c>
      <c r="E103" s="20" t="s">
        <v>88</v>
      </c>
      <c r="F103" s="19" t="s">
        <v>73</v>
      </c>
      <c r="G103" s="25" t="s">
        <v>339</v>
      </c>
      <c r="H103" s="19" t="s">
        <v>34</v>
      </c>
      <c r="I103" s="25" t="s">
        <v>340</v>
      </c>
      <c r="J103" s="19">
        <v>4.59</v>
      </c>
      <c r="K103" s="19" t="s">
        <v>179</v>
      </c>
      <c r="L103" s="19">
        <v>4.59</v>
      </c>
      <c r="M103" s="22" t="s">
        <v>26</v>
      </c>
      <c r="N103" s="22" t="s">
        <v>26</v>
      </c>
      <c r="O103" s="22" t="s">
        <v>26</v>
      </c>
      <c r="P103" s="22"/>
      <c r="Q103" s="19" t="s">
        <v>33</v>
      </c>
      <c r="R103" s="19" t="s">
        <v>34</v>
      </c>
      <c r="S103" s="19" t="s">
        <v>34</v>
      </c>
    </row>
    <row r="104" s="1" customFormat="1" ht="92" customHeight="1" spans="1:19">
      <c r="A104" s="15">
        <v>99</v>
      </c>
      <c r="B104" s="15" t="s">
        <v>24</v>
      </c>
      <c r="C104" s="15" t="s">
        <v>341</v>
      </c>
      <c r="D104" s="22" t="s">
        <v>26</v>
      </c>
      <c r="E104" s="20" t="s">
        <v>88</v>
      </c>
      <c r="F104" s="19" t="s">
        <v>73</v>
      </c>
      <c r="G104" s="25" t="s">
        <v>342</v>
      </c>
      <c r="H104" s="19" t="s">
        <v>34</v>
      </c>
      <c r="I104" s="25" t="s">
        <v>343</v>
      </c>
      <c r="J104" s="19">
        <v>4.5</v>
      </c>
      <c r="K104" s="19" t="s">
        <v>179</v>
      </c>
      <c r="L104" s="19">
        <v>4.5</v>
      </c>
      <c r="M104" s="22" t="s">
        <v>26</v>
      </c>
      <c r="N104" s="22" t="s">
        <v>26</v>
      </c>
      <c r="O104" s="22" t="s">
        <v>26</v>
      </c>
      <c r="P104" s="22"/>
      <c r="Q104" s="19" t="s">
        <v>33</v>
      </c>
      <c r="R104" s="19" t="s">
        <v>34</v>
      </c>
      <c r="S104" s="19" t="s">
        <v>34</v>
      </c>
    </row>
    <row r="105" s="1" customFormat="1" ht="92" customHeight="1" spans="1:19">
      <c r="A105" s="15">
        <v>100</v>
      </c>
      <c r="B105" s="15" t="s">
        <v>24</v>
      </c>
      <c r="C105" s="15" t="s">
        <v>344</v>
      </c>
      <c r="D105" s="22" t="s">
        <v>26</v>
      </c>
      <c r="E105" s="20" t="s">
        <v>88</v>
      </c>
      <c r="F105" s="19" t="s">
        <v>227</v>
      </c>
      <c r="G105" s="25" t="s">
        <v>345</v>
      </c>
      <c r="H105" s="19" t="s">
        <v>34</v>
      </c>
      <c r="I105" s="25" t="s">
        <v>346</v>
      </c>
      <c r="J105" s="19">
        <v>2.7</v>
      </c>
      <c r="K105" s="19" t="s">
        <v>96</v>
      </c>
      <c r="L105" s="19">
        <v>2.7</v>
      </c>
      <c r="M105" s="22" t="s">
        <v>26</v>
      </c>
      <c r="N105" s="22" t="s">
        <v>26</v>
      </c>
      <c r="O105" s="22" t="s">
        <v>26</v>
      </c>
      <c r="P105" s="22"/>
      <c r="Q105" s="19" t="s">
        <v>33</v>
      </c>
      <c r="R105" s="19" t="s">
        <v>34</v>
      </c>
      <c r="S105" s="19" t="s">
        <v>34</v>
      </c>
    </row>
    <row r="106" s="1" customFormat="1" ht="92" customHeight="1" spans="1:19">
      <c r="A106" s="15">
        <v>101</v>
      </c>
      <c r="B106" s="15" t="s">
        <v>24</v>
      </c>
      <c r="C106" s="15" t="s">
        <v>347</v>
      </c>
      <c r="D106" s="22" t="s">
        <v>26</v>
      </c>
      <c r="E106" s="20" t="s">
        <v>88</v>
      </c>
      <c r="F106" s="19" t="s">
        <v>227</v>
      </c>
      <c r="G106" s="25" t="s">
        <v>348</v>
      </c>
      <c r="H106" s="19" t="s">
        <v>34</v>
      </c>
      <c r="I106" s="25" t="s">
        <v>349</v>
      </c>
      <c r="J106" s="19">
        <v>5.31</v>
      </c>
      <c r="K106" s="19" t="s">
        <v>96</v>
      </c>
      <c r="L106" s="19">
        <v>5.31</v>
      </c>
      <c r="M106" s="22" t="s">
        <v>26</v>
      </c>
      <c r="N106" s="22" t="s">
        <v>26</v>
      </c>
      <c r="O106" s="22" t="s">
        <v>26</v>
      </c>
      <c r="P106" s="22"/>
      <c r="Q106" s="19" t="s">
        <v>33</v>
      </c>
      <c r="R106" s="19" t="s">
        <v>34</v>
      </c>
      <c r="S106" s="19" t="s">
        <v>34</v>
      </c>
    </row>
    <row r="107" s="1" customFormat="1" ht="92" customHeight="1" spans="1:19">
      <c r="A107" s="15">
        <v>102</v>
      </c>
      <c r="B107" s="15" t="s">
        <v>24</v>
      </c>
      <c r="C107" s="15" t="s">
        <v>350</v>
      </c>
      <c r="D107" s="22" t="s">
        <v>26</v>
      </c>
      <c r="E107" s="20" t="s">
        <v>88</v>
      </c>
      <c r="F107" s="19" t="s">
        <v>28</v>
      </c>
      <c r="G107" s="25" t="s">
        <v>351</v>
      </c>
      <c r="H107" s="19" t="s">
        <v>34</v>
      </c>
      <c r="I107" s="25" t="s">
        <v>352</v>
      </c>
      <c r="J107" s="19">
        <v>2.88</v>
      </c>
      <c r="K107" s="19" t="s">
        <v>96</v>
      </c>
      <c r="L107" s="19">
        <v>2.88</v>
      </c>
      <c r="M107" s="22" t="s">
        <v>26</v>
      </c>
      <c r="N107" s="22" t="s">
        <v>26</v>
      </c>
      <c r="O107" s="22" t="s">
        <v>26</v>
      </c>
      <c r="P107" s="22"/>
      <c r="Q107" s="19" t="s">
        <v>33</v>
      </c>
      <c r="R107" s="19" t="s">
        <v>34</v>
      </c>
      <c r="S107" s="19" t="s">
        <v>34</v>
      </c>
    </row>
    <row r="108" s="1" customFormat="1" ht="92" customHeight="1" spans="1:19">
      <c r="A108" s="15">
        <v>103</v>
      </c>
      <c r="B108" s="15" t="s">
        <v>24</v>
      </c>
      <c r="C108" s="15" t="s">
        <v>353</v>
      </c>
      <c r="D108" s="22" t="s">
        <v>26</v>
      </c>
      <c r="E108" s="20" t="s">
        <v>88</v>
      </c>
      <c r="F108" s="19" t="s">
        <v>28</v>
      </c>
      <c r="G108" s="25" t="s">
        <v>354</v>
      </c>
      <c r="H108" s="19" t="s">
        <v>34</v>
      </c>
      <c r="I108" s="25" t="s">
        <v>355</v>
      </c>
      <c r="J108" s="19">
        <v>5.76</v>
      </c>
      <c r="K108" s="19" t="s">
        <v>96</v>
      </c>
      <c r="L108" s="19">
        <v>5.76</v>
      </c>
      <c r="M108" s="22" t="s">
        <v>26</v>
      </c>
      <c r="N108" s="22" t="s">
        <v>26</v>
      </c>
      <c r="O108" s="22" t="s">
        <v>26</v>
      </c>
      <c r="P108" s="22"/>
      <c r="Q108" s="19" t="s">
        <v>33</v>
      </c>
      <c r="R108" s="19" t="s">
        <v>34</v>
      </c>
      <c r="S108" s="19" t="s">
        <v>34</v>
      </c>
    </row>
    <row r="109" s="1" customFormat="1" ht="92" customHeight="1" spans="1:19">
      <c r="A109" s="15">
        <v>104</v>
      </c>
      <c r="B109" s="15" t="s">
        <v>24</v>
      </c>
      <c r="C109" s="15" t="s">
        <v>356</v>
      </c>
      <c r="D109" s="22" t="s">
        <v>26</v>
      </c>
      <c r="E109" s="20" t="s">
        <v>88</v>
      </c>
      <c r="F109" s="19" t="s">
        <v>28</v>
      </c>
      <c r="G109" s="25" t="s">
        <v>357</v>
      </c>
      <c r="H109" s="19" t="s">
        <v>34</v>
      </c>
      <c r="I109" s="25" t="s">
        <v>358</v>
      </c>
      <c r="J109" s="19">
        <v>9</v>
      </c>
      <c r="K109" s="19" t="s">
        <v>96</v>
      </c>
      <c r="L109" s="19">
        <v>9.45</v>
      </c>
      <c r="M109" s="22" t="s">
        <v>26</v>
      </c>
      <c r="N109" s="22" t="s">
        <v>26</v>
      </c>
      <c r="O109" s="22" t="s">
        <v>26</v>
      </c>
      <c r="P109" s="22"/>
      <c r="Q109" s="19" t="s">
        <v>33</v>
      </c>
      <c r="R109" s="19" t="s">
        <v>34</v>
      </c>
      <c r="S109" s="19" t="s">
        <v>34</v>
      </c>
    </row>
    <row r="110" s="1" customFormat="1" ht="92" customHeight="1" spans="1:19">
      <c r="A110" s="15">
        <v>105</v>
      </c>
      <c r="B110" s="15" t="s">
        <v>24</v>
      </c>
      <c r="C110" s="15" t="s">
        <v>359</v>
      </c>
      <c r="D110" s="22" t="s">
        <v>26</v>
      </c>
      <c r="E110" s="20" t="s">
        <v>88</v>
      </c>
      <c r="F110" s="19" t="s">
        <v>28</v>
      </c>
      <c r="G110" s="25" t="s">
        <v>360</v>
      </c>
      <c r="H110" s="19" t="s">
        <v>34</v>
      </c>
      <c r="I110" s="25" t="s">
        <v>361</v>
      </c>
      <c r="J110" s="19">
        <v>3.87</v>
      </c>
      <c r="K110" s="19" t="s">
        <v>96</v>
      </c>
      <c r="L110" s="19">
        <v>3.87</v>
      </c>
      <c r="M110" s="22" t="s">
        <v>26</v>
      </c>
      <c r="N110" s="22" t="s">
        <v>26</v>
      </c>
      <c r="O110" s="22" t="s">
        <v>26</v>
      </c>
      <c r="P110" s="22"/>
      <c r="Q110" s="19" t="s">
        <v>33</v>
      </c>
      <c r="R110" s="19" t="s">
        <v>34</v>
      </c>
      <c r="S110" s="19" t="s">
        <v>34</v>
      </c>
    </row>
    <row r="111" s="1" customFormat="1" ht="92" customHeight="1" spans="1:19">
      <c r="A111" s="15">
        <v>106</v>
      </c>
      <c r="B111" s="15" t="s">
        <v>24</v>
      </c>
      <c r="C111" s="15" t="s">
        <v>362</v>
      </c>
      <c r="D111" s="22" t="s">
        <v>26</v>
      </c>
      <c r="E111" s="20" t="s">
        <v>88</v>
      </c>
      <c r="F111" s="19" t="s">
        <v>28</v>
      </c>
      <c r="G111" s="25" t="s">
        <v>363</v>
      </c>
      <c r="H111" s="19" t="s">
        <v>34</v>
      </c>
      <c r="I111" s="25" t="s">
        <v>364</v>
      </c>
      <c r="J111" s="19">
        <v>3.51</v>
      </c>
      <c r="K111" s="19" t="s">
        <v>96</v>
      </c>
      <c r="L111" s="19">
        <v>3.51</v>
      </c>
      <c r="M111" s="22" t="s">
        <v>26</v>
      </c>
      <c r="N111" s="22" t="s">
        <v>26</v>
      </c>
      <c r="O111" s="22" t="s">
        <v>26</v>
      </c>
      <c r="P111" s="22"/>
      <c r="Q111" s="19" t="s">
        <v>33</v>
      </c>
      <c r="R111" s="19" t="s">
        <v>34</v>
      </c>
      <c r="S111" s="19" t="s">
        <v>34</v>
      </c>
    </row>
    <row r="112" s="1" customFormat="1" ht="92" customHeight="1" spans="1:19">
      <c r="A112" s="15">
        <v>107</v>
      </c>
      <c r="B112" s="15" t="s">
        <v>24</v>
      </c>
      <c r="C112" s="15" t="s">
        <v>365</v>
      </c>
      <c r="D112" s="22" t="s">
        <v>26</v>
      </c>
      <c r="E112" s="20" t="s">
        <v>88</v>
      </c>
      <c r="F112" s="19" t="s">
        <v>28</v>
      </c>
      <c r="G112" s="25" t="s">
        <v>366</v>
      </c>
      <c r="H112" s="19" t="s">
        <v>34</v>
      </c>
      <c r="I112" s="25" t="s">
        <v>367</v>
      </c>
      <c r="J112" s="19">
        <v>0.63</v>
      </c>
      <c r="K112" s="19" t="s">
        <v>96</v>
      </c>
      <c r="L112" s="19">
        <v>0.63</v>
      </c>
      <c r="M112" s="22" t="s">
        <v>26</v>
      </c>
      <c r="N112" s="22" t="s">
        <v>26</v>
      </c>
      <c r="O112" s="22" t="s">
        <v>26</v>
      </c>
      <c r="P112" s="22"/>
      <c r="Q112" s="19" t="s">
        <v>33</v>
      </c>
      <c r="R112" s="19" t="s">
        <v>34</v>
      </c>
      <c r="S112" s="19" t="s">
        <v>34</v>
      </c>
    </row>
    <row r="113" ht="24" customHeight="1" spans="1:19">
      <c r="A113" s="15">
        <v>108</v>
      </c>
      <c r="B113" s="29" t="s">
        <v>24</v>
      </c>
      <c r="C113" s="15" t="s">
        <v>368</v>
      </c>
      <c r="D113" s="22" t="s">
        <v>26</v>
      </c>
      <c r="E113" s="30" t="s">
        <v>88</v>
      </c>
      <c r="F113" s="19" t="s">
        <v>36</v>
      </c>
      <c r="G113" s="19" t="s">
        <v>37</v>
      </c>
      <c r="H113" s="19" t="s">
        <v>34</v>
      </c>
      <c r="I113" s="19" t="s">
        <v>369</v>
      </c>
      <c r="J113" s="24">
        <v>3.3436</v>
      </c>
      <c r="K113" s="19" t="s">
        <v>370</v>
      </c>
      <c r="L113" s="24">
        <v>3.3436</v>
      </c>
      <c r="M113" s="22" t="s">
        <v>26</v>
      </c>
      <c r="N113" s="22" t="s">
        <v>26</v>
      </c>
      <c r="O113" s="22" t="s">
        <v>26</v>
      </c>
      <c r="P113" s="22"/>
      <c r="Q113" s="19" t="s">
        <v>33</v>
      </c>
      <c r="R113" s="19" t="s">
        <v>34</v>
      </c>
      <c r="S113" s="19" t="s">
        <v>34</v>
      </c>
    </row>
    <row r="114" ht="24" customHeight="1" spans="1:19">
      <c r="A114" s="15">
        <v>109</v>
      </c>
      <c r="B114" s="29" t="s">
        <v>24</v>
      </c>
      <c r="C114" s="15" t="s">
        <v>371</v>
      </c>
      <c r="D114" s="22" t="s">
        <v>26</v>
      </c>
      <c r="E114" s="30" t="s">
        <v>88</v>
      </c>
      <c r="F114" s="19" t="s">
        <v>93</v>
      </c>
      <c r="G114" s="19" t="s">
        <v>276</v>
      </c>
      <c r="H114" s="19" t="s">
        <v>34</v>
      </c>
      <c r="I114" s="19" t="s">
        <v>372</v>
      </c>
      <c r="J114" s="24">
        <v>2.691</v>
      </c>
      <c r="K114" s="19" t="s">
        <v>370</v>
      </c>
      <c r="L114" s="24">
        <v>2.691</v>
      </c>
      <c r="M114" s="22" t="s">
        <v>26</v>
      </c>
      <c r="N114" s="22" t="s">
        <v>26</v>
      </c>
      <c r="O114" s="22" t="s">
        <v>26</v>
      </c>
      <c r="P114" s="22"/>
      <c r="Q114" s="19" t="s">
        <v>33</v>
      </c>
      <c r="R114" s="19" t="s">
        <v>34</v>
      </c>
      <c r="S114" s="19" t="s">
        <v>34</v>
      </c>
    </row>
    <row r="115" ht="24" customHeight="1" spans="1:19">
      <c r="A115" s="15">
        <v>110</v>
      </c>
      <c r="B115" s="29" t="s">
        <v>24</v>
      </c>
      <c r="C115" s="15" t="s">
        <v>373</v>
      </c>
      <c r="D115" s="22" t="s">
        <v>26</v>
      </c>
      <c r="E115" s="30" t="s">
        <v>88</v>
      </c>
      <c r="F115" s="19" t="s">
        <v>93</v>
      </c>
      <c r="G115" s="19" t="s">
        <v>78</v>
      </c>
      <c r="H115" s="19" t="s">
        <v>34</v>
      </c>
      <c r="I115" s="19" t="s">
        <v>374</v>
      </c>
      <c r="J115" s="24">
        <v>9.5498</v>
      </c>
      <c r="K115" s="19" t="s">
        <v>370</v>
      </c>
      <c r="L115" s="24">
        <v>9.5498</v>
      </c>
      <c r="M115" s="22" t="s">
        <v>26</v>
      </c>
      <c r="N115" s="22" t="s">
        <v>26</v>
      </c>
      <c r="O115" s="22" t="s">
        <v>26</v>
      </c>
      <c r="P115" s="22"/>
      <c r="Q115" s="19" t="s">
        <v>33</v>
      </c>
      <c r="R115" s="19" t="s">
        <v>34</v>
      </c>
      <c r="S115" s="19" t="s">
        <v>34</v>
      </c>
    </row>
    <row r="116" ht="24" customHeight="1" spans="1:19">
      <c r="A116" s="15">
        <v>111</v>
      </c>
      <c r="B116" s="29" t="s">
        <v>24</v>
      </c>
      <c r="C116" s="15" t="s">
        <v>375</v>
      </c>
      <c r="D116" s="22" t="s">
        <v>26</v>
      </c>
      <c r="E116" s="30" t="s">
        <v>88</v>
      </c>
      <c r="F116" s="19" t="s">
        <v>93</v>
      </c>
      <c r="G116" s="19" t="s">
        <v>279</v>
      </c>
      <c r="H116" s="19" t="s">
        <v>34</v>
      </c>
      <c r="I116" s="19" t="s">
        <v>376</v>
      </c>
      <c r="J116" s="24">
        <v>3.9988</v>
      </c>
      <c r="K116" s="19" t="s">
        <v>370</v>
      </c>
      <c r="L116" s="24">
        <v>3.9988</v>
      </c>
      <c r="M116" s="22" t="s">
        <v>26</v>
      </c>
      <c r="N116" s="22" t="s">
        <v>26</v>
      </c>
      <c r="O116" s="22" t="s">
        <v>26</v>
      </c>
      <c r="P116" s="22"/>
      <c r="Q116" s="19" t="s">
        <v>33</v>
      </c>
      <c r="R116" s="19" t="s">
        <v>34</v>
      </c>
      <c r="S116" s="19" t="s">
        <v>34</v>
      </c>
    </row>
    <row r="117" ht="24" customHeight="1" spans="1:19">
      <c r="A117" s="15">
        <v>112</v>
      </c>
      <c r="B117" s="29" t="s">
        <v>24</v>
      </c>
      <c r="C117" s="15" t="s">
        <v>377</v>
      </c>
      <c r="D117" s="22" t="s">
        <v>26</v>
      </c>
      <c r="E117" s="30" t="s">
        <v>88</v>
      </c>
      <c r="F117" s="19" t="s">
        <v>51</v>
      </c>
      <c r="G117" s="19" t="s">
        <v>224</v>
      </c>
      <c r="H117" s="19" t="s">
        <v>34</v>
      </c>
      <c r="I117" s="19" t="s">
        <v>378</v>
      </c>
      <c r="J117" s="24">
        <v>12.1966</v>
      </c>
      <c r="K117" s="19" t="s">
        <v>370</v>
      </c>
      <c r="L117" s="24">
        <v>12.1966</v>
      </c>
      <c r="M117" s="22" t="s">
        <v>26</v>
      </c>
      <c r="N117" s="22" t="s">
        <v>26</v>
      </c>
      <c r="O117" s="22" t="s">
        <v>26</v>
      </c>
      <c r="P117" s="22"/>
      <c r="Q117" s="19" t="s">
        <v>33</v>
      </c>
      <c r="R117" s="19" t="s">
        <v>34</v>
      </c>
      <c r="S117" s="19" t="s">
        <v>34</v>
      </c>
    </row>
    <row r="118" ht="24" customHeight="1" spans="1:19">
      <c r="A118" s="15">
        <v>113</v>
      </c>
      <c r="B118" s="29" t="s">
        <v>24</v>
      </c>
      <c r="C118" s="15" t="s">
        <v>379</v>
      </c>
      <c r="D118" s="22" t="s">
        <v>26</v>
      </c>
      <c r="E118" s="30" t="s">
        <v>88</v>
      </c>
      <c r="F118" s="19" t="s">
        <v>51</v>
      </c>
      <c r="G118" s="19" t="s">
        <v>221</v>
      </c>
      <c r="H118" s="19" t="s">
        <v>34</v>
      </c>
      <c r="I118" s="19" t="s">
        <v>380</v>
      </c>
      <c r="J118" s="24">
        <v>18.6862</v>
      </c>
      <c r="K118" s="19" t="s">
        <v>370</v>
      </c>
      <c r="L118" s="24">
        <v>18.6862</v>
      </c>
      <c r="M118" s="22" t="s">
        <v>26</v>
      </c>
      <c r="N118" s="22" t="s">
        <v>26</v>
      </c>
      <c r="O118" s="22" t="s">
        <v>26</v>
      </c>
      <c r="P118" s="22"/>
      <c r="Q118" s="19" t="s">
        <v>33</v>
      </c>
      <c r="R118" s="19" t="s">
        <v>34</v>
      </c>
      <c r="S118" s="19" t="s">
        <v>34</v>
      </c>
    </row>
    <row r="119" ht="24" customHeight="1" spans="1:19">
      <c r="A119" s="15">
        <v>114</v>
      </c>
      <c r="B119" s="29" t="s">
        <v>24</v>
      </c>
      <c r="C119" s="15" t="s">
        <v>381</v>
      </c>
      <c r="D119" s="22" t="s">
        <v>26</v>
      </c>
      <c r="E119" s="30" t="s">
        <v>88</v>
      </c>
      <c r="F119" s="19" t="s">
        <v>51</v>
      </c>
      <c r="G119" s="19" t="s">
        <v>293</v>
      </c>
      <c r="H119" s="19" t="s">
        <v>34</v>
      </c>
      <c r="I119" s="19" t="s">
        <v>382</v>
      </c>
      <c r="J119" s="24">
        <v>46.4516</v>
      </c>
      <c r="K119" s="19" t="s">
        <v>370</v>
      </c>
      <c r="L119" s="24">
        <v>46.4516</v>
      </c>
      <c r="M119" s="22" t="s">
        <v>26</v>
      </c>
      <c r="N119" s="22" t="s">
        <v>26</v>
      </c>
      <c r="O119" s="22" t="s">
        <v>26</v>
      </c>
      <c r="P119" s="22"/>
      <c r="Q119" s="19" t="s">
        <v>33</v>
      </c>
      <c r="R119" s="19" t="s">
        <v>34</v>
      </c>
      <c r="S119" s="19" t="s">
        <v>34</v>
      </c>
    </row>
    <row r="120" ht="24" customHeight="1" spans="1:19">
      <c r="A120" s="15">
        <v>115</v>
      </c>
      <c r="B120" s="29" t="s">
        <v>24</v>
      </c>
      <c r="C120" s="15" t="s">
        <v>383</v>
      </c>
      <c r="D120" s="22" t="s">
        <v>26</v>
      </c>
      <c r="E120" s="30" t="s">
        <v>88</v>
      </c>
      <c r="F120" s="19" t="s">
        <v>73</v>
      </c>
      <c r="G120" s="19" t="s">
        <v>296</v>
      </c>
      <c r="H120" s="19" t="s">
        <v>34</v>
      </c>
      <c r="I120" s="19" t="s">
        <v>384</v>
      </c>
      <c r="J120" s="24">
        <v>0.182</v>
      </c>
      <c r="K120" s="19" t="s">
        <v>370</v>
      </c>
      <c r="L120" s="24">
        <v>0.182</v>
      </c>
      <c r="M120" s="22" t="s">
        <v>26</v>
      </c>
      <c r="N120" s="22" t="s">
        <v>26</v>
      </c>
      <c r="O120" s="22" t="s">
        <v>26</v>
      </c>
      <c r="P120" s="22"/>
      <c r="Q120" s="19" t="s">
        <v>33</v>
      </c>
      <c r="R120" s="19" t="s">
        <v>34</v>
      </c>
      <c r="S120" s="19" t="s">
        <v>34</v>
      </c>
    </row>
    <row r="121" ht="24" customHeight="1" spans="1:19">
      <c r="A121" s="15">
        <v>116</v>
      </c>
      <c r="B121" s="29" t="s">
        <v>24</v>
      </c>
      <c r="C121" s="15" t="s">
        <v>385</v>
      </c>
      <c r="D121" s="22" t="s">
        <v>26</v>
      </c>
      <c r="E121" s="30" t="s">
        <v>88</v>
      </c>
      <c r="F121" s="19" t="s">
        <v>36</v>
      </c>
      <c r="G121" s="19" t="s">
        <v>37</v>
      </c>
      <c r="H121" s="19" t="s">
        <v>34</v>
      </c>
      <c r="I121" s="19" t="s">
        <v>386</v>
      </c>
      <c r="J121" s="24">
        <v>9.424</v>
      </c>
      <c r="K121" s="19" t="s">
        <v>370</v>
      </c>
      <c r="L121" s="24">
        <v>9.424</v>
      </c>
      <c r="M121" s="22" t="s">
        <v>26</v>
      </c>
      <c r="N121" s="22" t="s">
        <v>26</v>
      </c>
      <c r="O121" s="22" t="s">
        <v>26</v>
      </c>
      <c r="P121" s="22"/>
      <c r="Q121" s="19" t="s">
        <v>33</v>
      </c>
      <c r="R121" s="19" t="s">
        <v>34</v>
      </c>
      <c r="S121" s="19" t="s">
        <v>34</v>
      </c>
    </row>
    <row r="122" ht="24" customHeight="1" spans="1:19">
      <c r="A122" s="15">
        <v>117</v>
      </c>
      <c r="B122" s="29" t="s">
        <v>24</v>
      </c>
      <c r="C122" s="15" t="s">
        <v>387</v>
      </c>
      <c r="D122" s="22" t="s">
        <v>26</v>
      </c>
      <c r="E122" s="30" t="s">
        <v>88</v>
      </c>
      <c r="F122" s="19" t="s">
        <v>51</v>
      </c>
      <c r="G122" s="19" t="s">
        <v>224</v>
      </c>
      <c r="H122" s="19" t="s">
        <v>34</v>
      </c>
      <c r="I122" s="19" t="s">
        <v>388</v>
      </c>
      <c r="J122" s="24">
        <v>3.632</v>
      </c>
      <c r="K122" s="19" t="s">
        <v>370</v>
      </c>
      <c r="L122" s="24">
        <v>3.632</v>
      </c>
      <c r="M122" s="22" t="s">
        <v>26</v>
      </c>
      <c r="N122" s="22" t="s">
        <v>26</v>
      </c>
      <c r="O122" s="22" t="s">
        <v>26</v>
      </c>
      <c r="P122" s="22"/>
      <c r="Q122" s="19" t="s">
        <v>33</v>
      </c>
      <c r="R122" s="19" t="s">
        <v>34</v>
      </c>
      <c r="S122" s="19" t="s">
        <v>34</v>
      </c>
    </row>
    <row r="123" ht="24" customHeight="1" spans="1:19">
      <c r="A123" s="15">
        <v>118</v>
      </c>
      <c r="B123" s="29" t="s">
        <v>24</v>
      </c>
      <c r="C123" s="15" t="s">
        <v>389</v>
      </c>
      <c r="D123" s="22" t="s">
        <v>26</v>
      </c>
      <c r="E123" s="30" t="s">
        <v>88</v>
      </c>
      <c r="F123" s="19" t="s">
        <v>51</v>
      </c>
      <c r="G123" s="19" t="s">
        <v>293</v>
      </c>
      <c r="H123" s="19" t="s">
        <v>34</v>
      </c>
      <c r="I123" s="19" t="s">
        <v>390</v>
      </c>
      <c r="J123" s="24">
        <v>6.064</v>
      </c>
      <c r="K123" s="19" t="s">
        <v>370</v>
      </c>
      <c r="L123" s="24">
        <v>6.064</v>
      </c>
      <c r="M123" s="22" t="s">
        <v>26</v>
      </c>
      <c r="N123" s="22" t="s">
        <v>26</v>
      </c>
      <c r="O123" s="22" t="s">
        <v>26</v>
      </c>
      <c r="P123" s="22"/>
      <c r="Q123" s="19" t="s">
        <v>33</v>
      </c>
      <c r="R123" s="19" t="s">
        <v>34</v>
      </c>
      <c r="S123" s="19" t="s">
        <v>34</v>
      </c>
    </row>
    <row r="124" ht="24" customHeight="1" spans="1:19">
      <c r="A124" s="15">
        <v>119</v>
      </c>
      <c r="B124" s="29" t="s">
        <v>24</v>
      </c>
      <c r="C124" s="15" t="s">
        <v>391</v>
      </c>
      <c r="D124" s="22" t="s">
        <v>26</v>
      </c>
      <c r="E124" s="30" t="s">
        <v>88</v>
      </c>
      <c r="F124" s="19" t="s">
        <v>51</v>
      </c>
      <c r="G124" s="19" t="s">
        <v>221</v>
      </c>
      <c r="H124" s="19" t="s">
        <v>34</v>
      </c>
      <c r="I124" s="19" t="s">
        <v>392</v>
      </c>
      <c r="J124" s="24">
        <v>11.368</v>
      </c>
      <c r="K124" s="19" t="s">
        <v>370</v>
      </c>
      <c r="L124" s="24">
        <v>11.368</v>
      </c>
      <c r="M124" s="22" t="s">
        <v>26</v>
      </c>
      <c r="N124" s="22" t="s">
        <v>26</v>
      </c>
      <c r="O124" s="22" t="s">
        <v>26</v>
      </c>
      <c r="P124" s="22"/>
      <c r="Q124" s="19" t="s">
        <v>33</v>
      </c>
      <c r="R124" s="19" t="s">
        <v>34</v>
      </c>
      <c r="S124" s="19" t="s">
        <v>34</v>
      </c>
    </row>
    <row r="125" ht="24" customHeight="1" spans="1:19">
      <c r="A125" s="15">
        <v>120</v>
      </c>
      <c r="B125" s="29" t="s">
        <v>24</v>
      </c>
      <c r="C125" s="15" t="s">
        <v>393</v>
      </c>
      <c r="D125" s="22" t="s">
        <v>26</v>
      </c>
      <c r="E125" s="30" t="s">
        <v>88</v>
      </c>
      <c r="F125" s="19" t="s">
        <v>73</v>
      </c>
      <c r="G125" s="19" t="s">
        <v>296</v>
      </c>
      <c r="H125" s="19" t="s">
        <v>34</v>
      </c>
      <c r="I125" s="19" t="s">
        <v>394</v>
      </c>
      <c r="J125" s="24">
        <v>7.256</v>
      </c>
      <c r="K125" s="19" t="s">
        <v>370</v>
      </c>
      <c r="L125" s="24">
        <v>7.256</v>
      </c>
      <c r="M125" s="22" t="s">
        <v>26</v>
      </c>
      <c r="N125" s="22" t="s">
        <v>26</v>
      </c>
      <c r="O125" s="22" t="s">
        <v>26</v>
      </c>
      <c r="P125" s="22"/>
      <c r="Q125" s="19" t="s">
        <v>33</v>
      </c>
      <c r="R125" s="19" t="s">
        <v>34</v>
      </c>
      <c r="S125" s="19" t="s">
        <v>34</v>
      </c>
    </row>
    <row r="126" s="1" customFormat="1" ht="53" customHeight="1" spans="1:19">
      <c r="A126" s="15">
        <v>121</v>
      </c>
      <c r="B126" s="15" t="s">
        <v>24</v>
      </c>
      <c r="C126" s="15" t="s">
        <v>395</v>
      </c>
      <c r="D126" s="22" t="s">
        <v>26</v>
      </c>
      <c r="E126" s="19" t="s">
        <v>189</v>
      </c>
      <c r="F126" s="19" t="s">
        <v>56</v>
      </c>
      <c r="G126" s="19" t="s">
        <v>190</v>
      </c>
      <c r="H126" s="19" t="s">
        <v>34</v>
      </c>
      <c r="I126" s="19" t="s">
        <v>396</v>
      </c>
      <c r="J126" s="19">
        <v>850.8</v>
      </c>
      <c r="K126" s="19" t="s">
        <v>397</v>
      </c>
      <c r="L126" s="19">
        <v>850.8</v>
      </c>
      <c r="M126" s="22" t="s">
        <v>26</v>
      </c>
      <c r="N126" s="22" t="s">
        <v>26</v>
      </c>
      <c r="O126" s="22"/>
      <c r="P126" s="22"/>
      <c r="Q126" s="19" t="s">
        <v>33</v>
      </c>
      <c r="R126" s="19" t="s">
        <v>34</v>
      </c>
      <c r="S126" s="19" t="s">
        <v>34</v>
      </c>
    </row>
    <row r="127" s="1" customFormat="1" ht="24" spans="1:19">
      <c r="A127" s="15">
        <v>122</v>
      </c>
      <c r="B127" s="15" t="s">
        <v>24</v>
      </c>
      <c r="C127" s="15" t="s">
        <v>398</v>
      </c>
      <c r="D127" s="22" t="s">
        <v>26</v>
      </c>
      <c r="E127" s="19" t="s">
        <v>189</v>
      </c>
      <c r="F127" s="19" t="s">
        <v>56</v>
      </c>
      <c r="G127" s="21" t="s">
        <v>399</v>
      </c>
      <c r="H127" s="19" t="s">
        <v>34</v>
      </c>
      <c r="I127" s="19" t="s">
        <v>400</v>
      </c>
      <c r="J127" s="19">
        <v>68.1</v>
      </c>
      <c r="K127" s="19" t="s">
        <v>401</v>
      </c>
      <c r="L127" s="19">
        <v>68.1</v>
      </c>
      <c r="M127" s="22" t="s">
        <v>26</v>
      </c>
      <c r="N127" s="22" t="s">
        <v>26</v>
      </c>
      <c r="O127" s="22"/>
      <c r="P127" s="22"/>
      <c r="Q127" s="19" t="s">
        <v>33</v>
      </c>
      <c r="R127" s="19" t="s">
        <v>34</v>
      </c>
      <c r="S127" s="19" t="s">
        <v>34</v>
      </c>
    </row>
    <row r="128" s="1" customFormat="1" ht="35" customHeight="1" spans="1:19">
      <c r="A128" s="15">
        <v>123</v>
      </c>
      <c r="B128" s="15" t="s">
        <v>24</v>
      </c>
      <c r="C128" s="15" t="s">
        <v>402</v>
      </c>
      <c r="D128" s="22" t="s">
        <v>26</v>
      </c>
      <c r="E128" s="19" t="s">
        <v>189</v>
      </c>
      <c r="F128" s="19" t="s">
        <v>56</v>
      </c>
      <c r="G128" s="21" t="s">
        <v>190</v>
      </c>
      <c r="H128" s="19" t="s">
        <v>34</v>
      </c>
      <c r="I128" s="19" t="s">
        <v>403</v>
      </c>
      <c r="J128" s="19">
        <v>84.4</v>
      </c>
      <c r="K128" s="19" t="s">
        <v>401</v>
      </c>
      <c r="L128" s="19">
        <v>84.4</v>
      </c>
      <c r="M128" s="22" t="s">
        <v>26</v>
      </c>
      <c r="N128" s="22" t="s">
        <v>26</v>
      </c>
      <c r="O128" s="22"/>
      <c r="P128" s="22"/>
      <c r="Q128" s="19" t="s">
        <v>33</v>
      </c>
      <c r="R128" s="19" t="s">
        <v>34</v>
      </c>
      <c r="S128" s="19" t="s">
        <v>34</v>
      </c>
    </row>
    <row r="129" s="1" customFormat="1" ht="47" customHeight="1" spans="1:19">
      <c r="A129" s="15">
        <v>124</v>
      </c>
      <c r="B129" s="10" t="s">
        <v>24</v>
      </c>
      <c r="C129" s="15" t="s">
        <v>404</v>
      </c>
      <c r="D129" s="31" t="s">
        <v>26</v>
      </c>
      <c r="E129" s="19" t="s">
        <v>405</v>
      </c>
      <c r="F129" s="32" t="s">
        <v>56</v>
      </c>
      <c r="G129" s="33" t="s">
        <v>190</v>
      </c>
      <c r="H129" s="19" t="s">
        <v>34</v>
      </c>
      <c r="I129" s="19" t="s">
        <v>406</v>
      </c>
      <c r="J129" s="32">
        <f>399.743+90</f>
        <v>489.743</v>
      </c>
      <c r="K129" s="19" t="s">
        <v>407</v>
      </c>
      <c r="L129" s="32">
        <f>399.743+90</f>
        <v>489.743</v>
      </c>
      <c r="M129" s="31" t="s">
        <v>26</v>
      </c>
      <c r="N129" s="31" t="s">
        <v>26</v>
      </c>
      <c r="O129" s="31"/>
      <c r="P129" s="31"/>
      <c r="Q129" s="32" t="s">
        <v>33</v>
      </c>
      <c r="R129" s="32" t="s">
        <v>34</v>
      </c>
      <c r="S129" s="32" t="s">
        <v>34</v>
      </c>
    </row>
    <row r="130" s="1" customFormat="1" ht="24" spans="1:19">
      <c r="A130" s="15">
        <v>125</v>
      </c>
      <c r="B130" s="15" t="s">
        <v>24</v>
      </c>
      <c r="C130" s="15" t="s">
        <v>408</v>
      </c>
      <c r="D130" s="22" t="s">
        <v>26</v>
      </c>
      <c r="E130" s="19" t="s">
        <v>189</v>
      </c>
      <c r="F130" s="19" t="s">
        <v>56</v>
      </c>
      <c r="G130" s="19" t="s">
        <v>34</v>
      </c>
      <c r="H130" s="19" t="s">
        <v>34</v>
      </c>
      <c r="I130" s="19" t="s">
        <v>409</v>
      </c>
      <c r="J130" s="19">
        <v>2.5</v>
      </c>
      <c r="K130" s="19" t="s">
        <v>410</v>
      </c>
      <c r="L130" s="19">
        <v>2.5</v>
      </c>
      <c r="M130" s="22" t="s">
        <v>26</v>
      </c>
      <c r="N130" s="22" t="s">
        <v>26</v>
      </c>
      <c r="O130" s="22"/>
      <c r="P130" s="22"/>
      <c r="Q130" s="19" t="s">
        <v>33</v>
      </c>
      <c r="R130" s="19" t="s">
        <v>34</v>
      </c>
      <c r="S130" s="19" t="s">
        <v>34</v>
      </c>
    </row>
    <row r="131" s="1" customFormat="1" ht="26" customHeight="1" spans="1:19">
      <c r="A131" s="15">
        <v>126</v>
      </c>
      <c r="B131" s="15" t="s">
        <v>24</v>
      </c>
      <c r="C131" s="15" t="s">
        <v>411</v>
      </c>
      <c r="D131" s="22" t="s">
        <v>26</v>
      </c>
      <c r="E131" s="19" t="s">
        <v>88</v>
      </c>
      <c r="F131" s="19" t="s">
        <v>93</v>
      </c>
      <c r="G131" s="19" t="s">
        <v>273</v>
      </c>
      <c r="H131" s="19" t="s">
        <v>34</v>
      </c>
      <c r="I131" s="19" t="s">
        <v>412</v>
      </c>
      <c r="J131" s="26">
        <v>231</v>
      </c>
      <c r="K131" s="19" t="s">
        <v>413</v>
      </c>
      <c r="L131" s="35">
        <v>231</v>
      </c>
      <c r="M131" s="22" t="s">
        <v>26</v>
      </c>
      <c r="N131" s="22" t="s">
        <v>26</v>
      </c>
      <c r="O131" s="22"/>
      <c r="P131" s="22"/>
      <c r="Q131" s="19" t="s">
        <v>33</v>
      </c>
      <c r="R131" s="19" t="s">
        <v>34</v>
      </c>
      <c r="S131" s="19" t="s">
        <v>34</v>
      </c>
    </row>
    <row r="132" s="1" customFormat="1" ht="26" customHeight="1" spans="1:19">
      <c r="A132" s="15">
        <v>127</v>
      </c>
      <c r="B132" s="15" t="s">
        <v>24</v>
      </c>
      <c r="C132" s="15" t="s">
        <v>414</v>
      </c>
      <c r="D132" s="22" t="s">
        <v>26</v>
      </c>
      <c r="E132" s="19" t="s">
        <v>88</v>
      </c>
      <c r="F132" s="19" t="s">
        <v>93</v>
      </c>
      <c r="G132" s="19" t="s">
        <v>279</v>
      </c>
      <c r="H132" s="19" t="s">
        <v>34</v>
      </c>
      <c r="I132" s="19" t="s">
        <v>415</v>
      </c>
      <c r="J132" s="26">
        <v>126</v>
      </c>
      <c r="K132" s="19" t="s">
        <v>413</v>
      </c>
      <c r="L132" s="35">
        <v>126</v>
      </c>
      <c r="M132" s="22" t="s">
        <v>26</v>
      </c>
      <c r="N132" s="22" t="s">
        <v>26</v>
      </c>
      <c r="O132" s="22"/>
      <c r="P132" s="22"/>
      <c r="Q132" s="19" t="s">
        <v>33</v>
      </c>
      <c r="R132" s="19" t="s">
        <v>34</v>
      </c>
      <c r="S132" s="19" t="s">
        <v>34</v>
      </c>
    </row>
    <row r="133" s="1" customFormat="1" ht="26" customHeight="1" spans="1:19">
      <c r="A133" s="15">
        <v>128</v>
      </c>
      <c r="B133" s="15" t="s">
        <v>24</v>
      </c>
      <c r="C133" s="15" t="s">
        <v>416</v>
      </c>
      <c r="D133" s="22" t="s">
        <v>26</v>
      </c>
      <c r="E133" s="19" t="s">
        <v>88</v>
      </c>
      <c r="F133" s="19" t="s">
        <v>93</v>
      </c>
      <c r="G133" s="19" t="s">
        <v>78</v>
      </c>
      <c r="H133" s="19" t="s">
        <v>34</v>
      </c>
      <c r="I133" s="19" t="s">
        <v>417</v>
      </c>
      <c r="J133" s="26">
        <v>325.5</v>
      </c>
      <c r="K133" s="19" t="s">
        <v>413</v>
      </c>
      <c r="L133" s="35">
        <v>325.5</v>
      </c>
      <c r="M133" s="22" t="s">
        <v>26</v>
      </c>
      <c r="N133" s="22" t="s">
        <v>26</v>
      </c>
      <c r="O133" s="22"/>
      <c r="P133" s="22"/>
      <c r="Q133" s="19" t="s">
        <v>33</v>
      </c>
      <c r="R133" s="19" t="s">
        <v>34</v>
      </c>
      <c r="S133" s="19" t="s">
        <v>34</v>
      </c>
    </row>
    <row r="134" s="1" customFormat="1" ht="26" customHeight="1" spans="1:19">
      <c r="A134" s="15">
        <v>129</v>
      </c>
      <c r="B134" s="15" t="s">
        <v>24</v>
      </c>
      <c r="C134" s="15" t="s">
        <v>418</v>
      </c>
      <c r="D134" s="22" t="s">
        <v>26</v>
      </c>
      <c r="E134" s="19" t="s">
        <v>88</v>
      </c>
      <c r="F134" s="19" t="s">
        <v>73</v>
      </c>
      <c r="G134" s="19" t="s">
        <v>296</v>
      </c>
      <c r="H134" s="19" t="s">
        <v>34</v>
      </c>
      <c r="I134" s="19" t="s">
        <v>419</v>
      </c>
      <c r="J134" s="26">
        <v>107.1</v>
      </c>
      <c r="K134" s="19" t="s">
        <v>413</v>
      </c>
      <c r="L134" s="35">
        <v>107.1</v>
      </c>
      <c r="M134" s="22" t="s">
        <v>26</v>
      </c>
      <c r="N134" s="22" t="s">
        <v>26</v>
      </c>
      <c r="O134" s="22"/>
      <c r="P134" s="22"/>
      <c r="Q134" s="19" t="s">
        <v>33</v>
      </c>
      <c r="R134" s="19" t="s">
        <v>34</v>
      </c>
      <c r="S134" s="19" t="s">
        <v>34</v>
      </c>
    </row>
    <row r="135" s="1" customFormat="1" ht="26" customHeight="1" spans="1:19">
      <c r="A135" s="15">
        <v>130</v>
      </c>
      <c r="B135" s="15" t="s">
        <v>24</v>
      </c>
      <c r="C135" s="15" t="s">
        <v>420</v>
      </c>
      <c r="D135" s="22" t="s">
        <v>26</v>
      </c>
      <c r="E135" s="19" t="s">
        <v>88</v>
      </c>
      <c r="F135" s="19" t="s">
        <v>51</v>
      </c>
      <c r="G135" s="19" t="s">
        <v>293</v>
      </c>
      <c r="H135" s="19" t="s">
        <v>34</v>
      </c>
      <c r="I135" s="19" t="s">
        <v>421</v>
      </c>
      <c r="J135" s="26">
        <v>197.4</v>
      </c>
      <c r="K135" s="19" t="s">
        <v>413</v>
      </c>
      <c r="L135" s="35">
        <v>197.4</v>
      </c>
      <c r="M135" s="22" t="s">
        <v>26</v>
      </c>
      <c r="N135" s="22" t="s">
        <v>26</v>
      </c>
      <c r="O135" s="22"/>
      <c r="P135" s="22"/>
      <c r="Q135" s="19" t="s">
        <v>33</v>
      </c>
      <c r="R135" s="19" t="s">
        <v>34</v>
      </c>
      <c r="S135" s="19" t="s">
        <v>34</v>
      </c>
    </row>
    <row r="136" s="1" customFormat="1" ht="26" customHeight="1" spans="1:19">
      <c r="A136" s="15">
        <v>131</v>
      </c>
      <c r="B136" s="15" t="s">
        <v>24</v>
      </c>
      <c r="C136" s="15" t="s">
        <v>422</v>
      </c>
      <c r="D136" s="22" t="s">
        <v>26</v>
      </c>
      <c r="E136" s="19" t="s">
        <v>88</v>
      </c>
      <c r="F136" s="19" t="s">
        <v>51</v>
      </c>
      <c r="G136" s="19" t="s">
        <v>293</v>
      </c>
      <c r="H136" s="19" t="s">
        <v>34</v>
      </c>
      <c r="I136" s="19" t="s">
        <v>423</v>
      </c>
      <c r="J136" s="26">
        <v>317.1</v>
      </c>
      <c r="K136" s="19" t="s">
        <v>413</v>
      </c>
      <c r="L136" s="35">
        <v>317.1</v>
      </c>
      <c r="M136" s="22" t="s">
        <v>26</v>
      </c>
      <c r="N136" s="22" t="s">
        <v>26</v>
      </c>
      <c r="O136" s="22"/>
      <c r="P136" s="22"/>
      <c r="Q136" s="19" t="s">
        <v>33</v>
      </c>
      <c r="R136" s="19" t="s">
        <v>34</v>
      </c>
      <c r="S136" s="19" t="s">
        <v>34</v>
      </c>
    </row>
    <row r="137" s="1" customFormat="1" ht="26" customHeight="1" spans="1:19">
      <c r="A137" s="15">
        <v>132</v>
      </c>
      <c r="B137" s="15" t="s">
        <v>24</v>
      </c>
      <c r="C137" s="15" t="s">
        <v>424</v>
      </c>
      <c r="D137" s="22" t="s">
        <v>26</v>
      </c>
      <c r="E137" s="19" t="s">
        <v>88</v>
      </c>
      <c r="F137" s="19" t="s">
        <v>51</v>
      </c>
      <c r="G137" s="19" t="s">
        <v>224</v>
      </c>
      <c r="H137" s="19" t="s">
        <v>34</v>
      </c>
      <c r="I137" s="19" t="s">
        <v>425</v>
      </c>
      <c r="J137" s="26">
        <v>134.4</v>
      </c>
      <c r="K137" s="19" t="s">
        <v>413</v>
      </c>
      <c r="L137" s="35">
        <v>134.4</v>
      </c>
      <c r="M137" s="22" t="s">
        <v>26</v>
      </c>
      <c r="N137" s="22" t="s">
        <v>26</v>
      </c>
      <c r="O137" s="22"/>
      <c r="P137" s="22"/>
      <c r="Q137" s="19" t="s">
        <v>33</v>
      </c>
      <c r="R137" s="19" t="s">
        <v>34</v>
      </c>
      <c r="S137" s="19" t="s">
        <v>34</v>
      </c>
    </row>
    <row r="138" s="1" customFormat="1" ht="26" customHeight="1" spans="1:19">
      <c r="A138" s="15">
        <v>133</v>
      </c>
      <c r="B138" s="15" t="s">
        <v>24</v>
      </c>
      <c r="C138" s="15" t="s">
        <v>426</v>
      </c>
      <c r="D138" s="22" t="s">
        <v>26</v>
      </c>
      <c r="E138" s="19" t="s">
        <v>88</v>
      </c>
      <c r="F138" s="19" t="s">
        <v>56</v>
      </c>
      <c r="G138" s="19" t="s">
        <v>427</v>
      </c>
      <c r="H138" s="19" t="s">
        <v>34</v>
      </c>
      <c r="I138" s="19" t="s">
        <v>428</v>
      </c>
      <c r="J138" s="26">
        <v>10.5</v>
      </c>
      <c r="K138" s="19" t="s">
        <v>413</v>
      </c>
      <c r="L138" s="35">
        <v>10.5</v>
      </c>
      <c r="M138" s="22" t="s">
        <v>26</v>
      </c>
      <c r="N138" s="22" t="s">
        <v>26</v>
      </c>
      <c r="O138" s="22"/>
      <c r="P138" s="22"/>
      <c r="Q138" s="19" t="s">
        <v>33</v>
      </c>
      <c r="R138" s="19" t="s">
        <v>34</v>
      </c>
      <c r="S138" s="19" t="s">
        <v>34</v>
      </c>
    </row>
    <row r="139" s="1" customFormat="1" ht="26" customHeight="1" spans="1:19">
      <c r="A139" s="15">
        <v>134</v>
      </c>
      <c r="B139" s="15" t="s">
        <v>24</v>
      </c>
      <c r="C139" s="15" t="s">
        <v>429</v>
      </c>
      <c r="D139" s="22" t="s">
        <v>26</v>
      </c>
      <c r="E139" s="19" t="s">
        <v>88</v>
      </c>
      <c r="F139" s="19" t="s">
        <v>46</v>
      </c>
      <c r="G139" s="19" t="s">
        <v>430</v>
      </c>
      <c r="H139" s="19" t="s">
        <v>34</v>
      </c>
      <c r="I139" s="19" t="s">
        <v>431</v>
      </c>
      <c r="J139" s="26">
        <v>300.3</v>
      </c>
      <c r="K139" s="19" t="s">
        <v>413</v>
      </c>
      <c r="L139" s="35">
        <v>300.3</v>
      </c>
      <c r="M139" s="22" t="s">
        <v>26</v>
      </c>
      <c r="N139" s="22" t="s">
        <v>26</v>
      </c>
      <c r="O139" s="22"/>
      <c r="P139" s="22"/>
      <c r="Q139" s="19" t="s">
        <v>33</v>
      </c>
      <c r="R139" s="19" t="s">
        <v>34</v>
      </c>
      <c r="S139" s="19" t="s">
        <v>34</v>
      </c>
    </row>
    <row r="140" s="1" customFormat="1" ht="26" customHeight="1" spans="1:19">
      <c r="A140" s="15">
        <v>135</v>
      </c>
      <c r="B140" s="15" t="s">
        <v>24</v>
      </c>
      <c r="C140" s="15" t="s">
        <v>432</v>
      </c>
      <c r="D140" s="22" t="s">
        <v>26</v>
      </c>
      <c r="E140" s="19" t="s">
        <v>88</v>
      </c>
      <c r="F140" s="19" t="s">
        <v>46</v>
      </c>
      <c r="G140" s="19" t="s">
        <v>433</v>
      </c>
      <c r="H140" s="19" t="s">
        <v>34</v>
      </c>
      <c r="I140" s="19" t="s">
        <v>434</v>
      </c>
      <c r="J140" s="26">
        <v>228.9</v>
      </c>
      <c r="K140" s="19" t="s">
        <v>413</v>
      </c>
      <c r="L140" s="35">
        <v>228.9</v>
      </c>
      <c r="M140" s="22" t="s">
        <v>26</v>
      </c>
      <c r="N140" s="22" t="s">
        <v>26</v>
      </c>
      <c r="O140" s="22"/>
      <c r="P140" s="22"/>
      <c r="Q140" s="19" t="s">
        <v>33</v>
      </c>
      <c r="R140" s="19" t="s">
        <v>34</v>
      </c>
      <c r="S140" s="19" t="s">
        <v>34</v>
      </c>
    </row>
    <row r="141" s="1" customFormat="1" ht="26" customHeight="1" spans="1:19">
      <c r="A141" s="15">
        <v>136</v>
      </c>
      <c r="B141" s="15" t="s">
        <v>24</v>
      </c>
      <c r="C141" s="15" t="s">
        <v>435</v>
      </c>
      <c r="D141" s="22" t="s">
        <v>26</v>
      </c>
      <c r="E141" s="19" t="s">
        <v>88</v>
      </c>
      <c r="F141" s="19" t="s">
        <v>36</v>
      </c>
      <c r="G141" s="19" t="s">
        <v>37</v>
      </c>
      <c r="H141" s="19" t="s">
        <v>34</v>
      </c>
      <c r="I141" s="19" t="s">
        <v>436</v>
      </c>
      <c r="J141" s="26">
        <v>10.5</v>
      </c>
      <c r="K141" s="19" t="s">
        <v>413</v>
      </c>
      <c r="L141" s="35">
        <v>10.5</v>
      </c>
      <c r="M141" s="22" t="s">
        <v>26</v>
      </c>
      <c r="N141" s="22" t="s">
        <v>26</v>
      </c>
      <c r="O141" s="22"/>
      <c r="P141" s="22"/>
      <c r="Q141" s="19" t="s">
        <v>33</v>
      </c>
      <c r="R141" s="19" t="s">
        <v>34</v>
      </c>
      <c r="S141" s="19" t="s">
        <v>34</v>
      </c>
    </row>
    <row r="142" s="1" customFormat="1" ht="26" customHeight="1" spans="1:19">
      <c r="A142" s="15">
        <v>137</v>
      </c>
      <c r="B142" s="15" t="s">
        <v>24</v>
      </c>
      <c r="C142" s="15" t="s">
        <v>437</v>
      </c>
      <c r="D142" s="22" t="s">
        <v>26</v>
      </c>
      <c r="E142" s="34" t="s">
        <v>189</v>
      </c>
      <c r="F142" s="19" t="s">
        <v>93</v>
      </c>
      <c r="G142" s="19" t="s">
        <v>273</v>
      </c>
      <c r="H142" s="19" t="s">
        <v>34</v>
      </c>
      <c r="I142" s="19" t="s">
        <v>438</v>
      </c>
      <c r="J142" s="19">
        <v>12</v>
      </c>
      <c r="K142" s="19" t="s">
        <v>439</v>
      </c>
      <c r="L142" s="19">
        <v>12</v>
      </c>
      <c r="M142" s="22" t="s">
        <v>26</v>
      </c>
      <c r="N142" s="22" t="s">
        <v>26</v>
      </c>
      <c r="O142" s="22"/>
      <c r="P142" s="22"/>
      <c r="Q142" s="19" t="s">
        <v>33</v>
      </c>
      <c r="R142" s="19" t="s">
        <v>34</v>
      </c>
      <c r="S142" s="19" t="s">
        <v>34</v>
      </c>
    </row>
    <row r="143" s="1" customFormat="1" ht="26" customHeight="1" spans="1:19">
      <c r="A143" s="15">
        <v>138</v>
      </c>
      <c r="B143" s="15" t="s">
        <v>24</v>
      </c>
      <c r="C143" s="15" t="s">
        <v>440</v>
      </c>
      <c r="D143" s="22" t="s">
        <v>26</v>
      </c>
      <c r="E143" s="34" t="s">
        <v>189</v>
      </c>
      <c r="F143" s="19" t="s">
        <v>93</v>
      </c>
      <c r="G143" s="19" t="s">
        <v>78</v>
      </c>
      <c r="H143" s="19" t="s">
        <v>34</v>
      </c>
      <c r="I143" s="19" t="s">
        <v>441</v>
      </c>
      <c r="J143" s="19">
        <v>20</v>
      </c>
      <c r="K143" s="19" t="s">
        <v>439</v>
      </c>
      <c r="L143" s="19">
        <v>20</v>
      </c>
      <c r="M143" s="22" t="s">
        <v>26</v>
      </c>
      <c r="N143" s="22" t="s">
        <v>26</v>
      </c>
      <c r="O143" s="22"/>
      <c r="P143" s="22"/>
      <c r="Q143" s="19" t="s">
        <v>33</v>
      </c>
      <c r="R143" s="19" t="s">
        <v>34</v>
      </c>
      <c r="S143" s="19" t="s">
        <v>34</v>
      </c>
    </row>
    <row r="144" s="1" customFormat="1" ht="26" customHeight="1" spans="1:19">
      <c r="A144" s="15">
        <v>139</v>
      </c>
      <c r="B144" s="15" t="s">
        <v>24</v>
      </c>
      <c r="C144" s="15" t="s">
        <v>442</v>
      </c>
      <c r="D144" s="22" t="s">
        <v>26</v>
      </c>
      <c r="E144" s="34" t="s">
        <v>189</v>
      </c>
      <c r="F144" s="19" t="s">
        <v>93</v>
      </c>
      <c r="G144" s="19" t="s">
        <v>276</v>
      </c>
      <c r="H144" s="19" t="s">
        <v>34</v>
      </c>
      <c r="I144" s="19" t="s">
        <v>443</v>
      </c>
      <c r="J144" s="19">
        <v>136</v>
      </c>
      <c r="K144" s="19" t="s">
        <v>439</v>
      </c>
      <c r="L144" s="19">
        <v>136</v>
      </c>
      <c r="M144" s="22" t="s">
        <v>26</v>
      </c>
      <c r="N144" s="22" t="s">
        <v>26</v>
      </c>
      <c r="O144" s="22"/>
      <c r="P144" s="22"/>
      <c r="Q144" s="19" t="s">
        <v>33</v>
      </c>
      <c r="R144" s="19" t="s">
        <v>34</v>
      </c>
      <c r="S144" s="19" t="s">
        <v>34</v>
      </c>
    </row>
    <row r="145" s="1" customFormat="1" ht="26" customHeight="1" spans="1:19">
      <c r="A145" s="15">
        <v>140</v>
      </c>
      <c r="B145" s="15" t="s">
        <v>24</v>
      </c>
      <c r="C145" s="15" t="s">
        <v>444</v>
      </c>
      <c r="D145" s="22" t="s">
        <v>26</v>
      </c>
      <c r="E145" s="34" t="s">
        <v>189</v>
      </c>
      <c r="F145" s="19" t="s">
        <v>93</v>
      </c>
      <c r="G145" s="19" t="s">
        <v>94</v>
      </c>
      <c r="H145" s="19" t="s">
        <v>34</v>
      </c>
      <c r="I145" s="19" t="s">
        <v>445</v>
      </c>
      <c r="J145" s="19">
        <v>112</v>
      </c>
      <c r="K145" s="19" t="s">
        <v>439</v>
      </c>
      <c r="L145" s="19">
        <v>112</v>
      </c>
      <c r="M145" s="22" t="s">
        <v>26</v>
      </c>
      <c r="N145" s="22" t="s">
        <v>26</v>
      </c>
      <c r="O145" s="22"/>
      <c r="P145" s="22"/>
      <c r="Q145" s="19" t="s">
        <v>33</v>
      </c>
      <c r="R145" s="19" t="s">
        <v>34</v>
      </c>
      <c r="S145" s="19" t="s">
        <v>34</v>
      </c>
    </row>
    <row r="146" s="1" customFormat="1" ht="26" customHeight="1" spans="1:19">
      <c r="A146" s="15">
        <v>141</v>
      </c>
      <c r="B146" s="15" t="s">
        <v>24</v>
      </c>
      <c r="C146" s="15" t="s">
        <v>446</v>
      </c>
      <c r="D146" s="22" t="s">
        <v>26</v>
      </c>
      <c r="E146" s="34" t="s">
        <v>189</v>
      </c>
      <c r="F146" s="19" t="s">
        <v>93</v>
      </c>
      <c r="G146" s="19" t="s">
        <v>105</v>
      </c>
      <c r="H146" s="19" t="s">
        <v>34</v>
      </c>
      <c r="I146" s="19" t="s">
        <v>447</v>
      </c>
      <c r="J146" s="19">
        <v>64</v>
      </c>
      <c r="K146" s="19" t="s">
        <v>439</v>
      </c>
      <c r="L146" s="19">
        <v>64</v>
      </c>
      <c r="M146" s="22" t="s">
        <v>26</v>
      </c>
      <c r="N146" s="22" t="s">
        <v>26</v>
      </c>
      <c r="O146" s="22"/>
      <c r="P146" s="22"/>
      <c r="Q146" s="19" t="s">
        <v>33</v>
      </c>
      <c r="R146" s="19" t="s">
        <v>34</v>
      </c>
      <c r="S146" s="19" t="s">
        <v>34</v>
      </c>
    </row>
    <row r="147" s="1" customFormat="1" ht="26" customHeight="1" spans="1:19">
      <c r="A147" s="15">
        <v>142</v>
      </c>
      <c r="B147" s="15" t="s">
        <v>24</v>
      </c>
      <c r="C147" s="15" t="s">
        <v>448</v>
      </c>
      <c r="D147" s="22" t="s">
        <v>26</v>
      </c>
      <c r="E147" s="34" t="s">
        <v>189</v>
      </c>
      <c r="F147" s="19" t="s">
        <v>93</v>
      </c>
      <c r="G147" s="19" t="s">
        <v>449</v>
      </c>
      <c r="H147" s="19" t="s">
        <v>34</v>
      </c>
      <c r="I147" s="19" t="s">
        <v>450</v>
      </c>
      <c r="J147" s="19">
        <v>28</v>
      </c>
      <c r="K147" s="19" t="s">
        <v>439</v>
      </c>
      <c r="L147" s="19">
        <v>28</v>
      </c>
      <c r="M147" s="22" t="s">
        <v>26</v>
      </c>
      <c r="N147" s="22" t="s">
        <v>26</v>
      </c>
      <c r="O147" s="22"/>
      <c r="P147" s="22"/>
      <c r="Q147" s="19" t="s">
        <v>33</v>
      </c>
      <c r="R147" s="19" t="s">
        <v>34</v>
      </c>
      <c r="S147" s="19" t="s">
        <v>34</v>
      </c>
    </row>
    <row r="148" s="1" customFormat="1" ht="26" customHeight="1" spans="1:19">
      <c r="A148" s="15">
        <v>143</v>
      </c>
      <c r="B148" s="15" t="s">
        <v>24</v>
      </c>
      <c r="C148" s="15" t="s">
        <v>451</v>
      </c>
      <c r="D148" s="22" t="s">
        <v>26</v>
      </c>
      <c r="E148" s="34" t="s">
        <v>189</v>
      </c>
      <c r="F148" s="19" t="s">
        <v>93</v>
      </c>
      <c r="G148" s="19" t="s">
        <v>279</v>
      </c>
      <c r="H148" s="19" t="s">
        <v>34</v>
      </c>
      <c r="I148" s="19" t="s">
        <v>452</v>
      </c>
      <c r="J148" s="19">
        <v>4</v>
      </c>
      <c r="K148" s="19" t="s">
        <v>439</v>
      </c>
      <c r="L148" s="19">
        <v>4</v>
      </c>
      <c r="M148" s="22" t="s">
        <v>26</v>
      </c>
      <c r="N148" s="22" t="s">
        <v>26</v>
      </c>
      <c r="O148" s="22"/>
      <c r="P148" s="22"/>
      <c r="Q148" s="19" t="s">
        <v>33</v>
      </c>
      <c r="R148" s="19" t="s">
        <v>34</v>
      </c>
      <c r="S148" s="19" t="s">
        <v>34</v>
      </c>
    </row>
    <row r="149" s="1" customFormat="1" ht="26" customHeight="1" spans="1:19">
      <c r="A149" s="15">
        <v>144</v>
      </c>
      <c r="B149" s="15" t="s">
        <v>24</v>
      </c>
      <c r="C149" s="15" t="s">
        <v>453</v>
      </c>
      <c r="D149" s="22" t="s">
        <v>26</v>
      </c>
      <c r="E149" s="34" t="s">
        <v>189</v>
      </c>
      <c r="F149" s="19" t="s">
        <v>93</v>
      </c>
      <c r="G149" s="19" t="s">
        <v>110</v>
      </c>
      <c r="H149" s="19" t="s">
        <v>34</v>
      </c>
      <c r="I149" s="19" t="s">
        <v>454</v>
      </c>
      <c r="J149" s="19">
        <v>40</v>
      </c>
      <c r="K149" s="19" t="s">
        <v>439</v>
      </c>
      <c r="L149" s="19">
        <v>40</v>
      </c>
      <c r="M149" s="22" t="s">
        <v>26</v>
      </c>
      <c r="N149" s="22" t="s">
        <v>26</v>
      </c>
      <c r="O149" s="22"/>
      <c r="P149" s="22"/>
      <c r="Q149" s="19" t="s">
        <v>33</v>
      </c>
      <c r="R149" s="19" t="s">
        <v>34</v>
      </c>
      <c r="S149" s="19" t="s">
        <v>34</v>
      </c>
    </row>
    <row r="150" s="1" customFormat="1" ht="26" customHeight="1" spans="1:19">
      <c r="A150" s="15">
        <v>145</v>
      </c>
      <c r="B150" s="15" t="s">
        <v>24</v>
      </c>
      <c r="C150" s="15" t="s">
        <v>455</v>
      </c>
      <c r="D150" s="22" t="s">
        <v>26</v>
      </c>
      <c r="E150" s="34" t="s">
        <v>189</v>
      </c>
      <c r="F150" s="19" t="s">
        <v>56</v>
      </c>
      <c r="G150" s="19" t="s">
        <v>456</v>
      </c>
      <c r="H150" s="19" t="s">
        <v>34</v>
      </c>
      <c r="I150" s="19" t="s">
        <v>457</v>
      </c>
      <c r="J150" s="19">
        <v>188</v>
      </c>
      <c r="K150" s="19" t="s">
        <v>439</v>
      </c>
      <c r="L150" s="19">
        <v>188</v>
      </c>
      <c r="M150" s="22" t="s">
        <v>26</v>
      </c>
      <c r="N150" s="22" t="s">
        <v>26</v>
      </c>
      <c r="O150" s="22"/>
      <c r="P150" s="22"/>
      <c r="Q150" s="19" t="s">
        <v>33</v>
      </c>
      <c r="R150" s="19" t="s">
        <v>34</v>
      </c>
      <c r="S150" s="19" t="s">
        <v>34</v>
      </c>
    </row>
    <row r="151" s="1" customFormat="1" ht="26" customHeight="1" spans="1:19">
      <c r="A151" s="15">
        <v>146</v>
      </c>
      <c r="B151" s="15" t="s">
        <v>24</v>
      </c>
      <c r="C151" s="15" t="s">
        <v>458</v>
      </c>
      <c r="D151" s="22" t="s">
        <v>26</v>
      </c>
      <c r="E151" s="34" t="s">
        <v>189</v>
      </c>
      <c r="F151" s="19" t="s">
        <v>56</v>
      </c>
      <c r="G151" s="19" t="s">
        <v>190</v>
      </c>
      <c r="H151" s="19" t="s">
        <v>34</v>
      </c>
      <c r="I151" s="19" t="s">
        <v>459</v>
      </c>
      <c r="J151" s="19">
        <v>56</v>
      </c>
      <c r="K151" s="19" t="s">
        <v>439</v>
      </c>
      <c r="L151" s="19">
        <v>56</v>
      </c>
      <c r="M151" s="22" t="s">
        <v>26</v>
      </c>
      <c r="N151" s="22" t="s">
        <v>26</v>
      </c>
      <c r="O151" s="22"/>
      <c r="P151" s="22"/>
      <c r="Q151" s="19" t="s">
        <v>33</v>
      </c>
      <c r="R151" s="19" t="s">
        <v>34</v>
      </c>
      <c r="S151" s="19" t="s">
        <v>34</v>
      </c>
    </row>
    <row r="152" s="1" customFormat="1" ht="26" customHeight="1" spans="1:19">
      <c r="A152" s="15">
        <v>147</v>
      </c>
      <c r="B152" s="15" t="s">
        <v>24</v>
      </c>
      <c r="C152" s="15" t="s">
        <v>460</v>
      </c>
      <c r="D152" s="22" t="s">
        <v>26</v>
      </c>
      <c r="E152" s="34" t="s">
        <v>189</v>
      </c>
      <c r="F152" s="19" t="s">
        <v>56</v>
      </c>
      <c r="G152" s="19" t="s">
        <v>461</v>
      </c>
      <c r="H152" s="19" t="s">
        <v>34</v>
      </c>
      <c r="I152" s="19" t="s">
        <v>462</v>
      </c>
      <c r="J152" s="19">
        <v>108</v>
      </c>
      <c r="K152" s="19" t="s">
        <v>439</v>
      </c>
      <c r="L152" s="19">
        <v>108</v>
      </c>
      <c r="M152" s="22" t="s">
        <v>26</v>
      </c>
      <c r="N152" s="22" t="s">
        <v>26</v>
      </c>
      <c r="O152" s="22"/>
      <c r="P152" s="22"/>
      <c r="Q152" s="19" t="s">
        <v>33</v>
      </c>
      <c r="R152" s="19" t="s">
        <v>34</v>
      </c>
      <c r="S152" s="19" t="s">
        <v>34</v>
      </c>
    </row>
    <row r="153" s="1" customFormat="1" ht="26" customHeight="1" spans="1:19">
      <c r="A153" s="15">
        <v>148</v>
      </c>
      <c r="B153" s="15" t="s">
        <v>24</v>
      </c>
      <c r="C153" s="15" t="s">
        <v>463</v>
      </c>
      <c r="D153" s="22" t="s">
        <v>26</v>
      </c>
      <c r="E153" s="34" t="s">
        <v>189</v>
      </c>
      <c r="F153" s="19" t="s">
        <v>56</v>
      </c>
      <c r="G153" s="19" t="s">
        <v>427</v>
      </c>
      <c r="H153" s="19" t="s">
        <v>34</v>
      </c>
      <c r="I153" s="19" t="s">
        <v>464</v>
      </c>
      <c r="J153" s="19">
        <v>36</v>
      </c>
      <c r="K153" s="19" t="s">
        <v>439</v>
      </c>
      <c r="L153" s="19">
        <v>36</v>
      </c>
      <c r="M153" s="22" t="s">
        <v>26</v>
      </c>
      <c r="N153" s="22" t="s">
        <v>26</v>
      </c>
      <c r="O153" s="22"/>
      <c r="P153" s="22"/>
      <c r="Q153" s="19" t="s">
        <v>33</v>
      </c>
      <c r="R153" s="19" t="s">
        <v>34</v>
      </c>
      <c r="S153" s="19" t="s">
        <v>34</v>
      </c>
    </row>
    <row r="154" s="1" customFormat="1" ht="26" customHeight="1" spans="1:19">
      <c r="A154" s="15">
        <v>149</v>
      </c>
      <c r="B154" s="15" t="s">
        <v>24</v>
      </c>
      <c r="C154" s="15" t="s">
        <v>465</v>
      </c>
      <c r="D154" s="22" t="s">
        <v>26</v>
      </c>
      <c r="E154" s="34" t="s">
        <v>189</v>
      </c>
      <c r="F154" s="19" t="s">
        <v>56</v>
      </c>
      <c r="G154" s="19" t="s">
        <v>207</v>
      </c>
      <c r="H154" s="19" t="s">
        <v>34</v>
      </c>
      <c r="I154" s="19" t="s">
        <v>466</v>
      </c>
      <c r="J154" s="19">
        <v>172</v>
      </c>
      <c r="K154" s="19" t="s">
        <v>439</v>
      </c>
      <c r="L154" s="19">
        <v>172</v>
      </c>
      <c r="M154" s="22" t="s">
        <v>26</v>
      </c>
      <c r="N154" s="22" t="s">
        <v>26</v>
      </c>
      <c r="O154" s="22"/>
      <c r="P154" s="22"/>
      <c r="Q154" s="19" t="s">
        <v>33</v>
      </c>
      <c r="R154" s="19" t="s">
        <v>34</v>
      </c>
      <c r="S154" s="19" t="s">
        <v>34</v>
      </c>
    </row>
    <row r="155" s="1" customFormat="1" ht="26" customHeight="1" spans="1:19">
      <c r="A155" s="15">
        <v>150</v>
      </c>
      <c r="B155" s="15" t="s">
        <v>24</v>
      </c>
      <c r="C155" s="15" t="s">
        <v>467</v>
      </c>
      <c r="D155" s="22" t="s">
        <v>26</v>
      </c>
      <c r="E155" s="34" t="s">
        <v>189</v>
      </c>
      <c r="F155" s="19" t="s">
        <v>56</v>
      </c>
      <c r="G155" s="19" t="s">
        <v>194</v>
      </c>
      <c r="H155" s="19" t="s">
        <v>34</v>
      </c>
      <c r="I155" s="19" t="s">
        <v>468</v>
      </c>
      <c r="J155" s="19">
        <v>60</v>
      </c>
      <c r="K155" s="19" t="s">
        <v>439</v>
      </c>
      <c r="L155" s="19">
        <v>60</v>
      </c>
      <c r="M155" s="22" t="s">
        <v>26</v>
      </c>
      <c r="N155" s="22" t="s">
        <v>26</v>
      </c>
      <c r="O155" s="22"/>
      <c r="P155" s="22"/>
      <c r="Q155" s="19" t="s">
        <v>33</v>
      </c>
      <c r="R155" s="19" t="s">
        <v>34</v>
      </c>
      <c r="S155" s="19" t="s">
        <v>34</v>
      </c>
    </row>
    <row r="156" s="1" customFormat="1" ht="26" customHeight="1" spans="1:19">
      <c r="A156" s="15">
        <v>151</v>
      </c>
      <c r="B156" s="15" t="s">
        <v>24</v>
      </c>
      <c r="C156" s="15" t="s">
        <v>469</v>
      </c>
      <c r="D156" s="22" t="s">
        <v>26</v>
      </c>
      <c r="E156" s="34" t="s">
        <v>189</v>
      </c>
      <c r="F156" s="19" t="s">
        <v>56</v>
      </c>
      <c r="G156" s="19" t="s">
        <v>470</v>
      </c>
      <c r="H156" s="19" t="s">
        <v>34</v>
      </c>
      <c r="I156" s="19" t="s">
        <v>468</v>
      </c>
      <c r="J156" s="19">
        <v>60</v>
      </c>
      <c r="K156" s="19" t="s">
        <v>439</v>
      </c>
      <c r="L156" s="19">
        <v>60</v>
      </c>
      <c r="M156" s="22" t="s">
        <v>26</v>
      </c>
      <c r="N156" s="22" t="s">
        <v>26</v>
      </c>
      <c r="O156" s="22"/>
      <c r="P156" s="22"/>
      <c r="Q156" s="19" t="s">
        <v>33</v>
      </c>
      <c r="R156" s="19" t="s">
        <v>34</v>
      </c>
      <c r="S156" s="19" t="s">
        <v>34</v>
      </c>
    </row>
    <row r="157" s="1" customFormat="1" ht="26" customHeight="1" spans="1:19">
      <c r="A157" s="15">
        <v>152</v>
      </c>
      <c r="B157" s="15" t="s">
        <v>24</v>
      </c>
      <c r="C157" s="15" t="s">
        <v>471</v>
      </c>
      <c r="D157" s="22" t="s">
        <v>26</v>
      </c>
      <c r="E157" s="34" t="s">
        <v>189</v>
      </c>
      <c r="F157" s="19" t="s">
        <v>56</v>
      </c>
      <c r="G157" s="19" t="s">
        <v>213</v>
      </c>
      <c r="H157" s="19" t="s">
        <v>34</v>
      </c>
      <c r="I157" s="19" t="s">
        <v>472</v>
      </c>
      <c r="J157" s="19">
        <v>48</v>
      </c>
      <c r="K157" s="19" t="s">
        <v>439</v>
      </c>
      <c r="L157" s="19">
        <v>48</v>
      </c>
      <c r="M157" s="22" t="s">
        <v>26</v>
      </c>
      <c r="N157" s="22" t="s">
        <v>26</v>
      </c>
      <c r="O157" s="22"/>
      <c r="P157" s="22"/>
      <c r="Q157" s="19" t="s">
        <v>33</v>
      </c>
      <c r="R157" s="19" t="s">
        <v>34</v>
      </c>
      <c r="S157" s="19" t="s">
        <v>34</v>
      </c>
    </row>
    <row r="158" s="1" customFormat="1" ht="26" customHeight="1" spans="1:19">
      <c r="A158" s="15">
        <v>153</v>
      </c>
      <c r="B158" s="15" t="s">
        <v>24</v>
      </c>
      <c r="C158" s="15" t="s">
        <v>473</v>
      </c>
      <c r="D158" s="22" t="s">
        <v>26</v>
      </c>
      <c r="E158" s="34" t="s">
        <v>189</v>
      </c>
      <c r="F158" s="19" t="s">
        <v>56</v>
      </c>
      <c r="G158" s="19" t="s">
        <v>216</v>
      </c>
      <c r="H158" s="19" t="s">
        <v>34</v>
      </c>
      <c r="I158" s="19" t="s">
        <v>474</v>
      </c>
      <c r="J158" s="19">
        <v>44</v>
      </c>
      <c r="K158" s="19" t="s">
        <v>439</v>
      </c>
      <c r="L158" s="19">
        <v>44</v>
      </c>
      <c r="M158" s="22" t="s">
        <v>26</v>
      </c>
      <c r="N158" s="22" t="s">
        <v>26</v>
      </c>
      <c r="O158" s="22"/>
      <c r="P158" s="22"/>
      <c r="Q158" s="19" t="s">
        <v>33</v>
      </c>
      <c r="R158" s="19" t="s">
        <v>34</v>
      </c>
      <c r="S158" s="19" t="s">
        <v>34</v>
      </c>
    </row>
    <row r="159" s="1" customFormat="1" ht="26" customHeight="1" spans="1:19">
      <c r="A159" s="15">
        <v>154</v>
      </c>
      <c r="B159" s="15" t="s">
        <v>24</v>
      </c>
      <c r="C159" s="15" t="s">
        <v>475</v>
      </c>
      <c r="D159" s="22" t="s">
        <v>26</v>
      </c>
      <c r="E159" s="34" t="s">
        <v>189</v>
      </c>
      <c r="F159" s="19" t="s">
        <v>56</v>
      </c>
      <c r="G159" s="19" t="s">
        <v>476</v>
      </c>
      <c r="H159" s="19" t="s">
        <v>34</v>
      </c>
      <c r="I159" s="19" t="s">
        <v>477</v>
      </c>
      <c r="J159" s="19">
        <v>96</v>
      </c>
      <c r="K159" s="19" t="s">
        <v>439</v>
      </c>
      <c r="L159" s="19">
        <v>96</v>
      </c>
      <c r="M159" s="22" t="s">
        <v>26</v>
      </c>
      <c r="N159" s="22" t="s">
        <v>26</v>
      </c>
      <c r="O159" s="22"/>
      <c r="P159" s="22"/>
      <c r="Q159" s="19" t="s">
        <v>33</v>
      </c>
      <c r="R159" s="19" t="s">
        <v>34</v>
      </c>
      <c r="S159" s="19" t="s">
        <v>34</v>
      </c>
    </row>
    <row r="160" s="1" customFormat="1" ht="26" customHeight="1" spans="1:19">
      <c r="A160" s="15">
        <v>155</v>
      </c>
      <c r="B160" s="15" t="s">
        <v>24</v>
      </c>
      <c r="C160" s="15" t="s">
        <v>478</v>
      </c>
      <c r="D160" s="22" t="s">
        <v>26</v>
      </c>
      <c r="E160" s="34" t="s">
        <v>189</v>
      </c>
      <c r="F160" s="19" t="s">
        <v>73</v>
      </c>
      <c r="G160" s="19" t="s">
        <v>299</v>
      </c>
      <c r="H160" s="19" t="s">
        <v>34</v>
      </c>
      <c r="I160" s="19" t="s">
        <v>441</v>
      </c>
      <c r="J160" s="19">
        <v>20</v>
      </c>
      <c r="K160" s="19" t="s">
        <v>439</v>
      </c>
      <c r="L160" s="19">
        <v>20</v>
      </c>
      <c r="M160" s="22" t="s">
        <v>26</v>
      </c>
      <c r="N160" s="22" t="s">
        <v>26</v>
      </c>
      <c r="O160" s="22"/>
      <c r="P160" s="22"/>
      <c r="Q160" s="19" t="s">
        <v>33</v>
      </c>
      <c r="R160" s="19" t="s">
        <v>34</v>
      </c>
      <c r="S160" s="19" t="s">
        <v>34</v>
      </c>
    </row>
    <row r="161" s="1" customFormat="1" ht="26" customHeight="1" spans="1:19">
      <c r="A161" s="15">
        <v>156</v>
      </c>
      <c r="B161" s="15" t="s">
        <v>24</v>
      </c>
      <c r="C161" s="15" t="s">
        <v>479</v>
      </c>
      <c r="D161" s="22" t="s">
        <v>26</v>
      </c>
      <c r="E161" s="34" t="s">
        <v>189</v>
      </c>
      <c r="F161" s="19" t="s">
        <v>73</v>
      </c>
      <c r="G161" s="19" t="s">
        <v>302</v>
      </c>
      <c r="H161" s="19" t="s">
        <v>34</v>
      </c>
      <c r="I161" s="19" t="s">
        <v>441</v>
      </c>
      <c r="J161" s="19">
        <v>20</v>
      </c>
      <c r="K161" s="19" t="s">
        <v>439</v>
      </c>
      <c r="L161" s="19">
        <v>20</v>
      </c>
      <c r="M161" s="22" t="s">
        <v>26</v>
      </c>
      <c r="N161" s="22" t="s">
        <v>26</v>
      </c>
      <c r="O161" s="22"/>
      <c r="P161" s="22"/>
      <c r="Q161" s="19" t="s">
        <v>33</v>
      </c>
      <c r="R161" s="19" t="s">
        <v>34</v>
      </c>
      <c r="S161" s="19" t="s">
        <v>34</v>
      </c>
    </row>
    <row r="162" s="1" customFormat="1" ht="26" customHeight="1" spans="1:19">
      <c r="A162" s="15">
        <v>157</v>
      </c>
      <c r="B162" s="15" t="s">
        <v>24</v>
      </c>
      <c r="C162" s="15" t="s">
        <v>480</v>
      </c>
      <c r="D162" s="22" t="s">
        <v>26</v>
      </c>
      <c r="E162" s="34" t="s">
        <v>189</v>
      </c>
      <c r="F162" s="19" t="s">
        <v>73</v>
      </c>
      <c r="G162" s="19" t="s">
        <v>305</v>
      </c>
      <c r="H162" s="19" t="s">
        <v>34</v>
      </c>
      <c r="I162" s="19" t="s">
        <v>438</v>
      </c>
      <c r="J162" s="19">
        <v>12</v>
      </c>
      <c r="K162" s="19" t="s">
        <v>439</v>
      </c>
      <c r="L162" s="19">
        <v>12</v>
      </c>
      <c r="M162" s="22" t="s">
        <v>26</v>
      </c>
      <c r="N162" s="22" t="s">
        <v>26</v>
      </c>
      <c r="O162" s="22"/>
      <c r="P162" s="22"/>
      <c r="Q162" s="19" t="s">
        <v>33</v>
      </c>
      <c r="R162" s="19" t="s">
        <v>34</v>
      </c>
      <c r="S162" s="19" t="s">
        <v>34</v>
      </c>
    </row>
    <row r="163" s="1" customFormat="1" ht="26" customHeight="1" spans="1:19">
      <c r="A163" s="15">
        <v>158</v>
      </c>
      <c r="B163" s="15" t="s">
        <v>24</v>
      </c>
      <c r="C163" s="15" t="s">
        <v>481</v>
      </c>
      <c r="D163" s="22" t="s">
        <v>26</v>
      </c>
      <c r="E163" s="34" t="s">
        <v>189</v>
      </c>
      <c r="F163" s="19" t="s">
        <v>73</v>
      </c>
      <c r="G163" s="19" t="s">
        <v>74</v>
      </c>
      <c r="H163" s="19" t="s">
        <v>34</v>
      </c>
      <c r="I163" s="19" t="s">
        <v>482</v>
      </c>
      <c r="J163" s="19">
        <v>16</v>
      </c>
      <c r="K163" s="19" t="s">
        <v>439</v>
      </c>
      <c r="L163" s="19">
        <v>16</v>
      </c>
      <c r="M163" s="22" t="s">
        <v>26</v>
      </c>
      <c r="N163" s="22" t="s">
        <v>26</v>
      </c>
      <c r="O163" s="22"/>
      <c r="P163" s="22"/>
      <c r="Q163" s="19" t="s">
        <v>33</v>
      </c>
      <c r="R163" s="19" t="s">
        <v>34</v>
      </c>
      <c r="S163" s="19" t="s">
        <v>34</v>
      </c>
    </row>
    <row r="164" s="1" customFormat="1" ht="26" customHeight="1" spans="1:19">
      <c r="A164" s="15">
        <v>159</v>
      </c>
      <c r="B164" s="15" t="s">
        <v>24</v>
      </c>
      <c r="C164" s="15" t="s">
        <v>483</v>
      </c>
      <c r="D164" s="22" t="s">
        <v>26</v>
      </c>
      <c r="E164" s="34" t="s">
        <v>189</v>
      </c>
      <c r="F164" s="19" t="s">
        <v>73</v>
      </c>
      <c r="G164" s="19" t="s">
        <v>310</v>
      </c>
      <c r="H164" s="19" t="s">
        <v>34</v>
      </c>
      <c r="I164" s="19" t="s">
        <v>438</v>
      </c>
      <c r="J164" s="19">
        <v>12</v>
      </c>
      <c r="K164" s="19" t="s">
        <v>439</v>
      </c>
      <c r="L164" s="19">
        <v>12</v>
      </c>
      <c r="M164" s="22" t="s">
        <v>26</v>
      </c>
      <c r="N164" s="22" t="s">
        <v>26</v>
      </c>
      <c r="O164" s="22"/>
      <c r="P164" s="22"/>
      <c r="Q164" s="19" t="s">
        <v>33</v>
      </c>
      <c r="R164" s="19" t="s">
        <v>34</v>
      </c>
      <c r="S164" s="19" t="s">
        <v>34</v>
      </c>
    </row>
    <row r="165" s="1" customFormat="1" ht="26" customHeight="1" spans="1:19">
      <c r="A165" s="15">
        <v>160</v>
      </c>
      <c r="B165" s="15" t="s">
        <v>24</v>
      </c>
      <c r="C165" s="15" t="s">
        <v>484</v>
      </c>
      <c r="D165" s="22" t="s">
        <v>26</v>
      </c>
      <c r="E165" s="34" t="s">
        <v>189</v>
      </c>
      <c r="F165" s="19" t="s">
        <v>73</v>
      </c>
      <c r="G165" s="19" t="s">
        <v>313</v>
      </c>
      <c r="H165" s="19" t="s">
        <v>34</v>
      </c>
      <c r="I165" s="19" t="s">
        <v>441</v>
      </c>
      <c r="J165" s="19">
        <v>20</v>
      </c>
      <c r="K165" s="19" t="s">
        <v>439</v>
      </c>
      <c r="L165" s="19">
        <v>20</v>
      </c>
      <c r="M165" s="22" t="s">
        <v>26</v>
      </c>
      <c r="N165" s="22" t="s">
        <v>26</v>
      </c>
      <c r="O165" s="22"/>
      <c r="P165" s="22"/>
      <c r="Q165" s="19" t="s">
        <v>33</v>
      </c>
      <c r="R165" s="19" t="s">
        <v>34</v>
      </c>
      <c r="S165" s="19" t="s">
        <v>34</v>
      </c>
    </row>
    <row r="166" s="1" customFormat="1" ht="26" customHeight="1" spans="1:19">
      <c r="A166" s="15">
        <v>161</v>
      </c>
      <c r="B166" s="15" t="s">
        <v>24</v>
      </c>
      <c r="C166" s="15" t="s">
        <v>485</v>
      </c>
      <c r="D166" s="22" t="s">
        <v>26</v>
      </c>
      <c r="E166" s="34" t="s">
        <v>189</v>
      </c>
      <c r="F166" s="19" t="s">
        <v>73</v>
      </c>
      <c r="G166" s="19" t="s">
        <v>317</v>
      </c>
      <c r="H166" s="19" t="s">
        <v>34</v>
      </c>
      <c r="I166" s="19" t="s">
        <v>438</v>
      </c>
      <c r="J166" s="19">
        <v>12</v>
      </c>
      <c r="K166" s="19" t="s">
        <v>439</v>
      </c>
      <c r="L166" s="19">
        <v>12</v>
      </c>
      <c r="M166" s="22" t="s">
        <v>26</v>
      </c>
      <c r="N166" s="22" t="s">
        <v>26</v>
      </c>
      <c r="O166" s="22"/>
      <c r="P166" s="22"/>
      <c r="Q166" s="19" t="s">
        <v>33</v>
      </c>
      <c r="R166" s="19" t="s">
        <v>34</v>
      </c>
      <c r="S166" s="19" t="s">
        <v>34</v>
      </c>
    </row>
    <row r="167" s="1" customFormat="1" ht="26" customHeight="1" spans="1:19">
      <c r="A167" s="15">
        <v>162</v>
      </c>
      <c r="B167" s="15" t="s">
        <v>24</v>
      </c>
      <c r="C167" s="15" t="s">
        <v>486</v>
      </c>
      <c r="D167" s="22" t="s">
        <v>26</v>
      </c>
      <c r="E167" s="34" t="s">
        <v>189</v>
      </c>
      <c r="F167" s="19" t="s">
        <v>73</v>
      </c>
      <c r="G167" s="19" t="s">
        <v>487</v>
      </c>
      <c r="H167" s="19" t="s">
        <v>34</v>
      </c>
      <c r="I167" s="19" t="s">
        <v>441</v>
      </c>
      <c r="J167" s="19">
        <v>20</v>
      </c>
      <c r="K167" s="19" t="s">
        <v>439</v>
      </c>
      <c r="L167" s="19">
        <v>20</v>
      </c>
      <c r="M167" s="22" t="s">
        <v>26</v>
      </c>
      <c r="N167" s="22" t="s">
        <v>26</v>
      </c>
      <c r="O167" s="22"/>
      <c r="P167" s="22"/>
      <c r="Q167" s="19" t="s">
        <v>33</v>
      </c>
      <c r="R167" s="19" t="s">
        <v>34</v>
      </c>
      <c r="S167" s="19" t="s">
        <v>34</v>
      </c>
    </row>
    <row r="168" s="1" customFormat="1" ht="26" customHeight="1" spans="1:19">
      <c r="A168" s="15">
        <v>163</v>
      </c>
      <c r="B168" s="15" t="s">
        <v>24</v>
      </c>
      <c r="C168" s="15" t="s">
        <v>488</v>
      </c>
      <c r="D168" s="22" t="s">
        <v>26</v>
      </c>
      <c r="E168" s="34" t="s">
        <v>189</v>
      </c>
      <c r="F168" s="19" t="s">
        <v>73</v>
      </c>
      <c r="G168" s="19" t="s">
        <v>323</v>
      </c>
      <c r="H168" s="19" t="s">
        <v>34</v>
      </c>
      <c r="I168" s="19" t="s">
        <v>450</v>
      </c>
      <c r="J168" s="19">
        <v>28</v>
      </c>
      <c r="K168" s="19" t="s">
        <v>439</v>
      </c>
      <c r="L168" s="19">
        <v>28</v>
      </c>
      <c r="M168" s="22" t="s">
        <v>26</v>
      </c>
      <c r="N168" s="22" t="s">
        <v>26</v>
      </c>
      <c r="O168" s="22"/>
      <c r="P168" s="22"/>
      <c r="Q168" s="19" t="s">
        <v>33</v>
      </c>
      <c r="R168" s="19" t="s">
        <v>34</v>
      </c>
      <c r="S168" s="19" t="s">
        <v>34</v>
      </c>
    </row>
    <row r="169" s="1" customFormat="1" ht="26" customHeight="1" spans="1:19">
      <c r="A169" s="15">
        <v>164</v>
      </c>
      <c r="B169" s="15" t="s">
        <v>24</v>
      </c>
      <c r="C169" s="15" t="s">
        <v>489</v>
      </c>
      <c r="D169" s="22" t="s">
        <v>26</v>
      </c>
      <c r="E169" s="34" t="s">
        <v>189</v>
      </c>
      <c r="F169" s="19" t="s">
        <v>73</v>
      </c>
      <c r="G169" s="19" t="s">
        <v>327</v>
      </c>
      <c r="H169" s="19" t="s">
        <v>34</v>
      </c>
      <c r="I169" s="19" t="s">
        <v>438</v>
      </c>
      <c r="J169" s="19">
        <v>12</v>
      </c>
      <c r="K169" s="19" t="s">
        <v>439</v>
      </c>
      <c r="L169" s="19">
        <v>12</v>
      </c>
      <c r="M169" s="22" t="s">
        <v>26</v>
      </c>
      <c r="N169" s="22" t="s">
        <v>26</v>
      </c>
      <c r="O169" s="22"/>
      <c r="P169" s="22"/>
      <c r="Q169" s="19" t="s">
        <v>33</v>
      </c>
      <c r="R169" s="19" t="s">
        <v>34</v>
      </c>
      <c r="S169" s="19" t="s">
        <v>34</v>
      </c>
    </row>
    <row r="170" s="1" customFormat="1" ht="26" customHeight="1" spans="1:19">
      <c r="A170" s="15">
        <v>165</v>
      </c>
      <c r="B170" s="15" t="s">
        <v>24</v>
      </c>
      <c r="C170" s="15" t="s">
        <v>490</v>
      </c>
      <c r="D170" s="22" t="s">
        <v>26</v>
      </c>
      <c r="E170" s="34" t="s">
        <v>189</v>
      </c>
      <c r="F170" s="19" t="s">
        <v>73</v>
      </c>
      <c r="G170" s="19" t="s">
        <v>330</v>
      </c>
      <c r="H170" s="19" t="s">
        <v>34</v>
      </c>
      <c r="I170" s="19" t="s">
        <v>491</v>
      </c>
      <c r="J170" s="19">
        <v>24</v>
      </c>
      <c r="K170" s="19" t="s">
        <v>439</v>
      </c>
      <c r="L170" s="19">
        <v>24</v>
      </c>
      <c r="M170" s="22" t="s">
        <v>26</v>
      </c>
      <c r="N170" s="22" t="s">
        <v>26</v>
      </c>
      <c r="O170" s="22"/>
      <c r="P170" s="22"/>
      <c r="Q170" s="19" t="s">
        <v>33</v>
      </c>
      <c r="R170" s="19" t="s">
        <v>34</v>
      </c>
      <c r="S170" s="19" t="s">
        <v>34</v>
      </c>
    </row>
    <row r="171" s="1" customFormat="1" ht="26" customHeight="1" spans="1:19">
      <c r="A171" s="15">
        <v>166</v>
      </c>
      <c r="B171" s="15" t="s">
        <v>24</v>
      </c>
      <c r="C171" s="15" t="s">
        <v>492</v>
      </c>
      <c r="D171" s="22" t="s">
        <v>26</v>
      </c>
      <c r="E171" s="34" t="s">
        <v>189</v>
      </c>
      <c r="F171" s="19" t="s">
        <v>73</v>
      </c>
      <c r="G171" s="19" t="s">
        <v>177</v>
      </c>
      <c r="H171" s="19" t="s">
        <v>34</v>
      </c>
      <c r="I171" s="19" t="s">
        <v>452</v>
      </c>
      <c r="J171" s="19">
        <v>4</v>
      </c>
      <c r="K171" s="19" t="s">
        <v>439</v>
      </c>
      <c r="L171" s="19">
        <v>4</v>
      </c>
      <c r="M171" s="22" t="s">
        <v>26</v>
      </c>
      <c r="N171" s="22" t="s">
        <v>26</v>
      </c>
      <c r="O171" s="22"/>
      <c r="P171" s="22"/>
      <c r="Q171" s="19" t="s">
        <v>33</v>
      </c>
      <c r="R171" s="19" t="s">
        <v>34</v>
      </c>
      <c r="S171" s="19" t="s">
        <v>34</v>
      </c>
    </row>
    <row r="172" s="1" customFormat="1" ht="26" customHeight="1" spans="1:19">
      <c r="A172" s="15">
        <v>167</v>
      </c>
      <c r="B172" s="15" t="s">
        <v>24</v>
      </c>
      <c r="C172" s="15" t="s">
        <v>493</v>
      </c>
      <c r="D172" s="22" t="s">
        <v>26</v>
      </c>
      <c r="E172" s="34" t="s">
        <v>189</v>
      </c>
      <c r="F172" s="19" t="s">
        <v>73</v>
      </c>
      <c r="G172" s="19" t="s">
        <v>333</v>
      </c>
      <c r="H172" s="19" t="s">
        <v>34</v>
      </c>
      <c r="I172" s="19" t="s">
        <v>494</v>
      </c>
      <c r="J172" s="19">
        <v>32</v>
      </c>
      <c r="K172" s="19" t="s">
        <v>439</v>
      </c>
      <c r="L172" s="19">
        <v>32</v>
      </c>
      <c r="M172" s="22" t="s">
        <v>26</v>
      </c>
      <c r="N172" s="22" t="s">
        <v>26</v>
      </c>
      <c r="O172" s="22"/>
      <c r="P172" s="22"/>
      <c r="Q172" s="19" t="s">
        <v>33</v>
      </c>
      <c r="R172" s="19" t="s">
        <v>34</v>
      </c>
      <c r="S172" s="19" t="s">
        <v>34</v>
      </c>
    </row>
    <row r="173" s="1" customFormat="1" ht="26" customHeight="1" spans="1:19">
      <c r="A173" s="15">
        <v>168</v>
      </c>
      <c r="B173" s="15" t="s">
        <v>24</v>
      </c>
      <c r="C173" s="15" t="s">
        <v>495</v>
      </c>
      <c r="D173" s="22" t="s">
        <v>26</v>
      </c>
      <c r="E173" s="34" t="s">
        <v>189</v>
      </c>
      <c r="F173" s="19" t="s">
        <v>73</v>
      </c>
      <c r="G173" s="19" t="s">
        <v>336</v>
      </c>
      <c r="H173" s="19" t="s">
        <v>34</v>
      </c>
      <c r="I173" s="19" t="s">
        <v>496</v>
      </c>
      <c r="J173" s="19">
        <v>8</v>
      </c>
      <c r="K173" s="19" t="s">
        <v>439</v>
      </c>
      <c r="L173" s="19">
        <v>8</v>
      </c>
      <c r="M173" s="22" t="s">
        <v>26</v>
      </c>
      <c r="N173" s="22" t="s">
        <v>26</v>
      </c>
      <c r="O173" s="22"/>
      <c r="P173" s="22"/>
      <c r="Q173" s="19" t="s">
        <v>33</v>
      </c>
      <c r="R173" s="19" t="s">
        <v>34</v>
      </c>
      <c r="S173" s="19" t="s">
        <v>34</v>
      </c>
    </row>
    <row r="174" s="1" customFormat="1" ht="26" customHeight="1" spans="1:19">
      <c r="A174" s="15">
        <v>169</v>
      </c>
      <c r="B174" s="15" t="s">
        <v>24</v>
      </c>
      <c r="C174" s="15" t="s">
        <v>497</v>
      </c>
      <c r="D174" s="22" t="s">
        <v>26</v>
      </c>
      <c r="E174" s="34" t="s">
        <v>189</v>
      </c>
      <c r="F174" s="19" t="s">
        <v>73</v>
      </c>
      <c r="G174" s="19" t="s">
        <v>339</v>
      </c>
      <c r="H174" s="19" t="s">
        <v>34</v>
      </c>
      <c r="I174" s="19" t="s">
        <v>491</v>
      </c>
      <c r="J174" s="19">
        <v>24</v>
      </c>
      <c r="K174" s="19" t="s">
        <v>439</v>
      </c>
      <c r="L174" s="19">
        <v>24</v>
      </c>
      <c r="M174" s="22" t="s">
        <v>26</v>
      </c>
      <c r="N174" s="22" t="s">
        <v>26</v>
      </c>
      <c r="O174" s="22"/>
      <c r="P174" s="22"/>
      <c r="Q174" s="19" t="s">
        <v>33</v>
      </c>
      <c r="R174" s="19" t="s">
        <v>34</v>
      </c>
      <c r="S174" s="19" t="s">
        <v>34</v>
      </c>
    </row>
    <row r="175" s="1" customFormat="1" ht="26" customHeight="1" spans="1:19">
      <c r="A175" s="15">
        <v>170</v>
      </c>
      <c r="B175" s="15" t="s">
        <v>24</v>
      </c>
      <c r="C175" s="15" t="s">
        <v>498</v>
      </c>
      <c r="D175" s="22" t="s">
        <v>26</v>
      </c>
      <c r="E175" s="34" t="s">
        <v>189</v>
      </c>
      <c r="F175" s="19" t="s">
        <v>73</v>
      </c>
      <c r="G175" s="19" t="s">
        <v>296</v>
      </c>
      <c r="H175" s="19" t="s">
        <v>34</v>
      </c>
      <c r="I175" s="19" t="s">
        <v>438</v>
      </c>
      <c r="J175" s="19">
        <v>12</v>
      </c>
      <c r="K175" s="19" t="s">
        <v>439</v>
      </c>
      <c r="L175" s="19">
        <v>12</v>
      </c>
      <c r="M175" s="22" t="s">
        <v>26</v>
      </c>
      <c r="N175" s="22" t="s">
        <v>26</v>
      </c>
      <c r="O175" s="22"/>
      <c r="P175" s="22"/>
      <c r="Q175" s="19" t="s">
        <v>33</v>
      </c>
      <c r="R175" s="19" t="s">
        <v>34</v>
      </c>
      <c r="S175" s="19" t="s">
        <v>34</v>
      </c>
    </row>
    <row r="176" s="1" customFormat="1" ht="26" customHeight="1" spans="1:19">
      <c r="A176" s="15">
        <v>171</v>
      </c>
      <c r="B176" s="15" t="s">
        <v>24</v>
      </c>
      <c r="C176" s="15" t="s">
        <v>499</v>
      </c>
      <c r="D176" s="22" t="s">
        <v>26</v>
      </c>
      <c r="E176" s="34" t="s">
        <v>189</v>
      </c>
      <c r="F176" s="19" t="s">
        <v>36</v>
      </c>
      <c r="G176" s="19" t="s">
        <v>37</v>
      </c>
      <c r="H176" s="19" t="s">
        <v>34</v>
      </c>
      <c r="I176" s="19" t="s">
        <v>500</v>
      </c>
      <c r="J176" s="19">
        <v>88</v>
      </c>
      <c r="K176" s="19" t="s">
        <v>439</v>
      </c>
      <c r="L176" s="19">
        <v>88</v>
      </c>
      <c r="M176" s="22" t="s">
        <v>26</v>
      </c>
      <c r="N176" s="22" t="s">
        <v>26</v>
      </c>
      <c r="O176" s="22"/>
      <c r="P176" s="22"/>
      <c r="Q176" s="19" t="s">
        <v>33</v>
      </c>
      <c r="R176" s="19" t="s">
        <v>34</v>
      </c>
      <c r="S176" s="19" t="s">
        <v>34</v>
      </c>
    </row>
    <row r="177" s="1" customFormat="1" ht="26" customHeight="1" spans="1:19">
      <c r="A177" s="15">
        <v>172</v>
      </c>
      <c r="B177" s="15" t="s">
        <v>24</v>
      </c>
      <c r="C177" s="15" t="s">
        <v>501</v>
      </c>
      <c r="D177" s="22" t="s">
        <v>26</v>
      </c>
      <c r="E177" s="34" t="s">
        <v>189</v>
      </c>
      <c r="F177" s="19" t="s">
        <v>36</v>
      </c>
      <c r="G177" s="19" t="s">
        <v>284</v>
      </c>
      <c r="H177" s="19" t="s">
        <v>34</v>
      </c>
      <c r="I177" s="19" t="s">
        <v>464</v>
      </c>
      <c r="J177" s="19">
        <v>36</v>
      </c>
      <c r="K177" s="19" t="s">
        <v>439</v>
      </c>
      <c r="L177" s="19">
        <v>36</v>
      </c>
      <c r="M177" s="22" t="s">
        <v>26</v>
      </c>
      <c r="N177" s="22" t="s">
        <v>26</v>
      </c>
      <c r="O177" s="22"/>
      <c r="P177" s="22"/>
      <c r="Q177" s="19" t="s">
        <v>33</v>
      </c>
      <c r="R177" s="19" t="s">
        <v>34</v>
      </c>
      <c r="S177" s="19" t="s">
        <v>34</v>
      </c>
    </row>
    <row r="178" s="1" customFormat="1" ht="26" customHeight="1" spans="1:19">
      <c r="A178" s="15">
        <v>173</v>
      </c>
      <c r="B178" s="15" t="s">
        <v>24</v>
      </c>
      <c r="C178" s="15" t="s">
        <v>502</v>
      </c>
      <c r="D178" s="22" t="s">
        <v>26</v>
      </c>
      <c r="E178" s="34" t="s">
        <v>189</v>
      </c>
      <c r="F178" s="19" t="s">
        <v>36</v>
      </c>
      <c r="G178" s="19" t="s">
        <v>287</v>
      </c>
      <c r="H178" s="19" t="s">
        <v>34</v>
      </c>
      <c r="I178" s="19" t="s">
        <v>441</v>
      </c>
      <c r="J178" s="19">
        <v>20</v>
      </c>
      <c r="K178" s="19" t="s">
        <v>439</v>
      </c>
      <c r="L178" s="19">
        <v>20</v>
      </c>
      <c r="M178" s="22" t="s">
        <v>26</v>
      </c>
      <c r="N178" s="22" t="s">
        <v>26</v>
      </c>
      <c r="O178" s="22"/>
      <c r="P178" s="22"/>
      <c r="Q178" s="19" t="s">
        <v>33</v>
      </c>
      <c r="R178" s="19" t="s">
        <v>34</v>
      </c>
      <c r="S178" s="19" t="s">
        <v>34</v>
      </c>
    </row>
    <row r="179" s="1" customFormat="1" ht="26" customHeight="1" spans="1:19">
      <c r="A179" s="15">
        <v>174</v>
      </c>
      <c r="B179" s="15" t="s">
        <v>24</v>
      </c>
      <c r="C179" s="15" t="s">
        <v>503</v>
      </c>
      <c r="D179" s="22" t="s">
        <v>26</v>
      </c>
      <c r="E179" s="34" t="s">
        <v>189</v>
      </c>
      <c r="F179" s="19" t="s">
        <v>36</v>
      </c>
      <c r="G179" s="19" t="s">
        <v>290</v>
      </c>
      <c r="H179" s="19" t="s">
        <v>34</v>
      </c>
      <c r="I179" s="19" t="s">
        <v>504</v>
      </c>
      <c r="J179" s="19">
        <v>156</v>
      </c>
      <c r="K179" s="19" t="s">
        <v>439</v>
      </c>
      <c r="L179" s="19">
        <v>156</v>
      </c>
      <c r="M179" s="22" t="s">
        <v>26</v>
      </c>
      <c r="N179" s="22" t="s">
        <v>26</v>
      </c>
      <c r="O179" s="22"/>
      <c r="P179" s="22"/>
      <c r="Q179" s="19" t="s">
        <v>33</v>
      </c>
      <c r="R179" s="19" t="s">
        <v>34</v>
      </c>
      <c r="S179" s="19" t="s">
        <v>34</v>
      </c>
    </row>
    <row r="180" s="1" customFormat="1" ht="26" customHeight="1" spans="1:19">
      <c r="A180" s="15">
        <v>175</v>
      </c>
      <c r="B180" s="15" t="s">
        <v>24</v>
      </c>
      <c r="C180" s="15" t="s">
        <v>505</v>
      </c>
      <c r="D180" s="22" t="s">
        <v>26</v>
      </c>
      <c r="E180" s="34" t="s">
        <v>189</v>
      </c>
      <c r="F180" s="19" t="s">
        <v>115</v>
      </c>
      <c r="G180" s="19" t="s">
        <v>94</v>
      </c>
      <c r="H180" s="19" t="s">
        <v>34</v>
      </c>
      <c r="I180" s="19" t="s">
        <v>506</v>
      </c>
      <c r="J180" s="19">
        <v>152</v>
      </c>
      <c r="K180" s="19" t="s">
        <v>439</v>
      </c>
      <c r="L180" s="19">
        <v>152</v>
      </c>
      <c r="M180" s="22" t="s">
        <v>26</v>
      </c>
      <c r="N180" s="22" t="s">
        <v>26</v>
      </c>
      <c r="O180" s="22"/>
      <c r="P180" s="22"/>
      <c r="Q180" s="19" t="s">
        <v>33</v>
      </c>
      <c r="R180" s="19" t="s">
        <v>34</v>
      </c>
      <c r="S180" s="19" t="s">
        <v>34</v>
      </c>
    </row>
    <row r="181" s="1" customFormat="1" ht="26" customHeight="1" spans="1:19">
      <c r="A181" s="15">
        <v>176</v>
      </c>
      <c r="B181" s="15" t="s">
        <v>24</v>
      </c>
      <c r="C181" s="15" t="s">
        <v>507</v>
      </c>
      <c r="D181" s="22" t="s">
        <v>26</v>
      </c>
      <c r="E181" s="34" t="s">
        <v>189</v>
      </c>
      <c r="F181" s="19" t="s">
        <v>41</v>
      </c>
      <c r="G181" s="19" t="s">
        <v>201</v>
      </c>
      <c r="H181" s="19" t="s">
        <v>34</v>
      </c>
      <c r="I181" s="19" t="s">
        <v>494</v>
      </c>
      <c r="J181" s="19">
        <v>32</v>
      </c>
      <c r="K181" s="19" t="s">
        <v>439</v>
      </c>
      <c r="L181" s="19">
        <v>32</v>
      </c>
      <c r="M181" s="22" t="s">
        <v>26</v>
      </c>
      <c r="N181" s="22" t="s">
        <v>26</v>
      </c>
      <c r="O181" s="22"/>
      <c r="P181" s="22"/>
      <c r="Q181" s="19" t="s">
        <v>33</v>
      </c>
      <c r="R181" s="19" t="s">
        <v>34</v>
      </c>
      <c r="S181" s="19" t="s">
        <v>34</v>
      </c>
    </row>
    <row r="182" s="1" customFormat="1" ht="26" customHeight="1" spans="1:19">
      <c r="A182" s="15">
        <v>177</v>
      </c>
      <c r="B182" s="15" t="s">
        <v>24</v>
      </c>
      <c r="C182" s="15" t="s">
        <v>508</v>
      </c>
      <c r="D182" s="22" t="s">
        <v>26</v>
      </c>
      <c r="E182" s="34" t="s">
        <v>189</v>
      </c>
      <c r="F182" s="19" t="s">
        <v>41</v>
      </c>
      <c r="G182" s="19" t="s">
        <v>509</v>
      </c>
      <c r="H182" s="19" t="s">
        <v>34</v>
      </c>
      <c r="I182" s="19" t="s">
        <v>441</v>
      </c>
      <c r="J182" s="19">
        <v>20</v>
      </c>
      <c r="K182" s="19" t="s">
        <v>439</v>
      </c>
      <c r="L182" s="19">
        <v>20</v>
      </c>
      <c r="M182" s="22" t="s">
        <v>26</v>
      </c>
      <c r="N182" s="22" t="s">
        <v>26</v>
      </c>
      <c r="O182" s="22"/>
      <c r="P182" s="22"/>
      <c r="Q182" s="19" t="s">
        <v>33</v>
      </c>
      <c r="R182" s="19" t="s">
        <v>34</v>
      </c>
      <c r="S182" s="19" t="s">
        <v>34</v>
      </c>
    </row>
    <row r="183" s="1" customFormat="1" ht="26" customHeight="1" spans="1:19">
      <c r="A183" s="15">
        <v>178</v>
      </c>
      <c r="B183" s="15" t="s">
        <v>24</v>
      </c>
      <c r="C183" s="15" t="s">
        <v>510</v>
      </c>
      <c r="D183" s="22" t="s">
        <v>26</v>
      </c>
      <c r="E183" s="34" t="s">
        <v>189</v>
      </c>
      <c r="F183" s="19" t="s">
        <v>41</v>
      </c>
      <c r="G183" s="19" t="s">
        <v>511</v>
      </c>
      <c r="H183" s="19" t="s">
        <v>34</v>
      </c>
      <c r="I183" s="19" t="s">
        <v>512</v>
      </c>
      <c r="J183" s="19">
        <v>92</v>
      </c>
      <c r="K183" s="19" t="s">
        <v>439</v>
      </c>
      <c r="L183" s="19">
        <v>92</v>
      </c>
      <c r="M183" s="22" t="s">
        <v>26</v>
      </c>
      <c r="N183" s="22" t="s">
        <v>26</v>
      </c>
      <c r="O183" s="22"/>
      <c r="P183" s="22"/>
      <c r="Q183" s="19" t="s">
        <v>33</v>
      </c>
      <c r="R183" s="19" t="s">
        <v>34</v>
      </c>
      <c r="S183" s="19" t="s">
        <v>34</v>
      </c>
    </row>
    <row r="184" s="1" customFormat="1" ht="26" customHeight="1" spans="1:19">
      <c r="A184" s="15">
        <v>179</v>
      </c>
      <c r="B184" s="15" t="s">
        <v>24</v>
      </c>
      <c r="C184" s="15" t="s">
        <v>513</v>
      </c>
      <c r="D184" s="22" t="s">
        <v>26</v>
      </c>
      <c r="E184" s="34" t="s">
        <v>189</v>
      </c>
      <c r="F184" s="19" t="s">
        <v>41</v>
      </c>
      <c r="G184" s="19" t="s">
        <v>514</v>
      </c>
      <c r="H184" s="19" t="s">
        <v>34</v>
      </c>
      <c r="I184" s="19" t="s">
        <v>515</v>
      </c>
      <c r="J184" s="19">
        <v>52</v>
      </c>
      <c r="K184" s="19" t="s">
        <v>439</v>
      </c>
      <c r="L184" s="19">
        <v>52</v>
      </c>
      <c r="M184" s="22" t="s">
        <v>26</v>
      </c>
      <c r="N184" s="22" t="s">
        <v>26</v>
      </c>
      <c r="O184" s="22"/>
      <c r="P184" s="22"/>
      <c r="Q184" s="19" t="s">
        <v>33</v>
      </c>
      <c r="R184" s="19" t="s">
        <v>34</v>
      </c>
      <c r="S184" s="19" t="s">
        <v>34</v>
      </c>
    </row>
    <row r="185" s="1" customFormat="1" ht="26" customHeight="1" spans="1:19">
      <c r="A185" s="15">
        <v>180</v>
      </c>
      <c r="B185" s="15" t="s">
        <v>24</v>
      </c>
      <c r="C185" s="15" t="s">
        <v>516</v>
      </c>
      <c r="D185" s="22" t="s">
        <v>26</v>
      </c>
      <c r="E185" s="34" t="s">
        <v>189</v>
      </c>
      <c r="F185" s="19" t="s">
        <v>41</v>
      </c>
      <c r="G185" s="19" t="s">
        <v>517</v>
      </c>
      <c r="H185" s="19" t="s">
        <v>34</v>
      </c>
      <c r="I185" s="19" t="s">
        <v>518</v>
      </c>
      <c r="J185" s="19">
        <v>80</v>
      </c>
      <c r="K185" s="19" t="s">
        <v>439</v>
      </c>
      <c r="L185" s="19">
        <v>80</v>
      </c>
      <c r="M185" s="22" t="s">
        <v>26</v>
      </c>
      <c r="N185" s="22" t="s">
        <v>26</v>
      </c>
      <c r="O185" s="22"/>
      <c r="P185" s="22"/>
      <c r="Q185" s="19" t="s">
        <v>33</v>
      </c>
      <c r="R185" s="19" t="s">
        <v>34</v>
      </c>
      <c r="S185" s="19" t="s">
        <v>34</v>
      </c>
    </row>
    <row r="186" s="1" customFormat="1" ht="26" customHeight="1" spans="1:19">
      <c r="A186" s="15">
        <v>181</v>
      </c>
      <c r="B186" s="15" t="s">
        <v>24</v>
      </c>
      <c r="C186" s="15" t="s">
        <v>519</v>
      </c>
      <c r="D186" s="22" t="s">
        <v>26</v>
      </c>
      <c r="E186" s="34" t="s">
        <v>189</v>
      </c>
      <c r="F186" s="19" t="s">
        <v>41</v>
      </c>
      <c r="G186" s="19" t="s">
        <v>520</v>
      </c>
      <c r="H186" s="19" t="s">
        <v>34</v>
      </c>
      <c r="I186" s="19" t="s">
        <v>441</v>
      </c>
      <c r="J186" s="19">
        <v>20</v>
      </c>
      <c r="K186" s="19" t="s">
        <v>439</v>
      </c>
      <c r="L186" s="19">
        <v>20</v>
      </c>
      <c r="M186" s="22" t="s">
        <v>26</v>
      </c>
      <c r="N186" s="22" t="s">
        <v>26</v>
      </c>
      <c r="O186" s="22"/>
      <c r="P186" s="22"/>
      <c r="Q186" s="19" t="s">
        <v>33</v>
      </c>
      <c r="R186" s="19" t="s">
        <v>34</v>
      </c>
      <c r="S186" s="19" t="s">
        <v>34</v>
      </c>
    </row>
    <row r="187" s="1" customFormat="1" ht="26" customHeight="1" spans="1:19">
      <c r="A187" s="15">
        <v>182</v>
      </c>
      <c r="B187" s="15" t="s">
        <v>24</v>
      </c>
      <c r="C187" s="15" t="s">
        <v>521</v>
      </c>
      <c r="D187" s="22" t="s">
        <v>26</v>
      </c>
      <c r="E187" s="34" t="s">
        <v>189</v>
      </c>
      <c r="F187" s="19" t="s">
        <v>41</v>
      </c>
      <c r="G187" s="19" t="s">
        <v>522</v>
      </c>
      <c r="H187" s="19" t="s">
        <v>34</v>
      </c>
      <c r="I187" s="19" t="s">
        <v>515</v>
      </c>
      <c r="J187" s="19">
        <v>52</v>
      </c>
      <c r="K187" s="19" t="s">
        <v>439</v>
      </c>
      <c r="L187" s="19">
        <v>52</v>
      </c>
      <c r="M187" s="22" t="s">
        <v>26</v>
      </c>
      <c r="N187" s="22" t="s">
        <v>26</v>
      </c>
      <c r="O187" s="22"/>
      <c r="P187" s="22"/>
      <c r="Q187" s="19" t="s">
        <v>33</v>
      </c>
      <c r="R187" s="19" t="s">
        <v>34</v>
      </c>
      <c r="S187" s="19" t="s">
        <v>34</v>
      </c>
    </row>
    <row r="188" s="1" customFormat="1" ht="26" customHeight="1" spans="1:19">
      <c r="A188" s="15">
        <v>183</v>
      </c>
      <c r="B188" s="15" t="s">
        <v>24</v>
      </c>
      <c r="C188" s="15" t="s">
        <v>523</v>
      </c>
      <c r="D188" s="22" t="s">
        <v>26</v>
      </c>
      <c r="E188" s="34" t="s">
        <v>189</v>
      </c>
      <c r="F188" s="19" t="s">
        <v>51</v>
      </c>
      <c r="G188" s="19" t="s">
        <v>52</v>
      </c>
      <c r="H188" s="19" t="s">
        <v>34</v>
      </c>
      <c r="I188" s="19" t="s">
        <v>477</v>
      </c>
      <c r="J188" s="19">
        <v>96</v>
      </c>
      <c r="K188" s="19" t="s">
        <v>439</v>
      </c>
      <c r="L188" s="19">
        <v>96</v>
      </c>
      <c r="M188" s="22" t="s">
        <v>26</v>
      </c>
      <c r="N188" s="22" t="s">
        <v>26</v>
      </c>
      <c r="O188" s="22"/>
      <c r="P188" s="22"/>
      <c r="Q188" s="19" t="s">
        <v>33</v>
      </c>
      <c r="R188" s="19" t="s">
        <v>34</v>
      </c>
      <c r="S188" s="19" t="s">
        <v>34</v>
      </c>
    </row>
    <row r="189" s="1" customFormat="1" ht="26" customHeight="1" spans="1:19">
      <c r="A189" s="15">
        <v>184</v>
      </c>
      <c r="B189" s="15" t="s">
        <v>24</v>
      </c>
      <c r="C189" s="15" t="s">
        <v>524</v>
      </c>
      <c r="D189" s="22" t="s">
        <v>26</v>
      </c>
      <c r="E189" s="34" t="s">
        <v>189</v>
      </c>
      <c r="F189" s="19" t="s">
        <v>51</v>
      </c>
      <c r="G189" s="19" t="s">
        <v>221</v>
      </c>
      <c r="H189" s="19" t="s">
        <v>34</v>
      </c>
      <c r="I189" s="19" t="s">
        <v>454</v>
      </c>
      <c r="J189" s="19">
        <v>40</v>
      </c>
      <c r="K189" s="19" t="s">
        <v>439</v>
      </c>
      <c r="L189" s="19">
        <v>40</v>
      </c>
      <c r="M189" s="22" t="s">
        <v>26</v>
      </c>
      <c r="N189" s="22" t="s">
        <v>26</v>
      </c>
      <c r="O189" s="22"/>
      <c r="P189" s="22"/>
      <c r="Q189" s="19" t="s">
        <v>33</v>
      </c>
      <c r="R189" s="19" t="s">
        <v>34</v>
      </c>
      <c r="S189" s="19" t="s">
        <v>34</v>
      </c>
    </row>
    <row r="190" s="1" customFormat="1" ht="26" customHeight="1" spans="1:19">
      <c r="A190" s="15">
        <v>185</v>
      </c>
      <c r="B190" s="15" t="s">
        <v>24</v>
      </c>
      <c r="C190" s="15" t="s">
        <v>525</v>
      </c>
      <c r="D190" s="22" t="s">
        <v>26</v>
      </c>
      <c r="E190" s="34" t="s">
        <v>189</v>
      </c>
      <c r="F190" s="19" t="s">
        <v>51</v>
      </c>
      <c r="G190" s="19" t="s">
        <v>526</v>
      </c>
      <c r="H190" s="19" t="s">
        <v>34</v>
      </c>
      <c r="I190" s="19" t="s">
        <v>527</v>
      </c>
      <c r="J190" s="19">
        <v>76</v>
      </c>
      <c r="K190" s="19" t="s">
        <v>439</v>
      </c>
      <c r="L190" s="19">
        <v>76</v>
      </c>
      <c r="M190" s="22" t="s">
        <v>26</v>
      </c>
      <c r="N190" s="22" t="s">
        <v>26</v>
      </c>
      <c r="O190" s="22"/>
      <c r="P190" s="22"/>
      <c r="Q190" s="19" t="s">
        <v>33</v>
      </c>
      <c r="R190" s="19" t="s">
        <v>34</v>
      </c>
      <c r="S190" s="19" t="s">
        <v>34</v>
      </c>
    </row>
    <row r="191" s="1" customFormat="1" ht="26" customHeight="1" spans="1:19">
      <c r="A191" s="15">
        <v>186</v>
      </c>
      <c r="B191" s="15" t="s">
        <v>24</v>
      </c>
      <c r="C191" s="15" t="s">
        <v>528</v>
      </c>
      <c r="D191" s="22" t="s">
        <v>26</v>
      </c>
      <c r="E191" s="34" t="s">
        <v>189</v>
      </c>
      <c r="F191" s="19" t="s">
        <v>51</v>
      </c>
      <c r="G191" s="19" t="s">
        <v>224</v>
      </c>
      <c r="H191" s="19" t="s">
        <v>34</v>
      </c>
      <c r="I191" s="19" t="s">
        <v>529</v>
      </c>
      <c r="J191" s="19">
        <v>124</v>
      </c>
      <c r="K191" s="19" t="s">
        <v>439</v>
      </c>
      <c r="L191" s="19">
        <v>124</v>
      </c>
      <c r="M191" s="22" t="s">
        <v>26</v>
      </c>
      <c r="N191" s="22" t="s">
        <v>26</v>
      </c>
      <c r="O191" s="22"/>
      <c r="P191" s="22"/>
      <c r="Q191" s="19" t="s">
        <v>33</v>
      </c>
      <c r="R191" s="19" t="s">
        <v>34</v>
      </c>
      <c r="S191" s="19" t="s">
        <v>34</v>
      </c>
    </row>
    <row r="192" s="1" customFormat="1" ht="26" customHeight="1" spans="1:19">
      <c r="A192" s="15">
        <v>187</v>
      </c>
      <c r="B192" s="15" t="s">
        <v>24</v>
      </c>
      <c r="C192" s="15" t="s">
        <v>530</v>
      </c>
      <c r="D192" s="22" t="s">
        <v>26</v>
      </c>
      <c r="E192" s="34" t="s">
        <v>189</v>
      </c>
      <c r="F192" s="19" t="s">
        <v>51</v>
      </c>
      <c r="G192" s="19" t="s">
        <v>531</v>
      </c>
      <c r="H192" s="19" t="s">
        <v>34</v>
      </c>
      <c r="I192" s="19" t="s">
        <v>441</v>
      </c>
      <c r="J192" s="19">
        <v>20</v>
      </c>
      <c r="K192" s="19" t="s">
        <v>439</v>
      </c>
      <c r="L192" s="19">
        <v>20</v>
      </c>
      <c r="M192" s="22" t="s">
        <v>26</v>
      </c>
      <c r="N192" s="22" t="s">
        <v>26</v>
      </c>
      <c r="O192" s="22"/>
      <c r="P192" s="22"/>
      <c r="Q192" s="19" t="s">
        <v>33</v>
      </c>
      <c r="R192" s="19" t="s">
        <v>34</v>
      </c>
      <c r="S192" s="19" t="s">
        <v>34</v>
      </c>
    </row>
    <row r="193" s="1" customFormat="1" ht="26" customHeight="1" spans="1:19">
      <c r="A193" s="15">
        <v>188</v>
      </c>
      <c r="B193" s="15" t="s">
        <v>24</v>
      </c>
      <c r="C193" s="15" t="s">
        <v>532</v>
      </c>
      <c r="D193" s="22" t="s">
        <v>26</v>
      </c>
      <c r="E193" s="34" t="s">
        <v>189</v>
      </c>
      <c r="F193" s="19" t="s">
        <v>51</v>
      </c>
      <c r="G193" s="19" t="s">
        <v>293</v>
      </c>
      <c r="H193" s="19" t="s">
        <v>34</v>
      </c>
      <c r="I193" s="19" t="s">
        <v>445</v>
      </c>
      <c r="J193" s="19">
        <v>112</v>
      </c>
      <c r="K193" s="19" t="s">
        <v>439</v>
      </c>
      <c r="L193" s="19">
        <v>112</v>
      </c>
      <c r="M193" s="22" t="s">
        <v>26</v>
      </c>
      <c r="N193" s="22" t="s">
        <v>26</v>
      </c>
      <c r="O193" s="22"/>
      <c r="P193" s="22"/>
      <c r="Q193" s="19" t="s">
        <v>33</v>
      </c>
      <c r="R193" s="19" t="s">
        <v>34</v>
      </c>
      <c r="S193" s="19" t="s">
        <v>34</v>
      </c>
    </row>
    <row r="194" s="1" customFormat="1" ht="26" customHeight="1" spans="1:19">
      <c r="A194" s="15">
        <v>189</v>
      </c>
      <c r="B194" s="15" t="s">
        <v>24</v>
      </c>
      <c r="C194" s="15" t="s">
        <v>533</v>
      </c>
      <c r="D194" s="22" t="s">
        <v>26</v>
      </c>
      <c r="E194" s="34" t="s">
        <v>189</v>
      </c>
      <c r="F194" s="19" t="s">
        <v>227</v>
      </c>
      <c r="G194" s="19" t="s">
        <v>228</v>
      </c>
      <c r="H194" s="19" t="s">
        <v>34</v>
      </c>
      <c r="I194" s="19" t="s">
        <v>450</v>
      </c>
      <c r="J194" s="19">
        <v>28</v>
      </c>
      <c r="K194" s="19" t="s">
        <v>439</v>
      </c>
      <c r="L194" s="19">
        <v>28</v>
      </c>
      <c r="M194" s="22" t="s">
        <v>26</v>
      </c>
      <c r="N194" s="22" t="s">
        <v>26</v>
      </c>
      <c r="O194" s="22"/>
      <c r="P194" s="22"/>
      <c r="Q194" s="19" t="s">
        <v>33</v>
      </c>
      <c r="R194" s="19" t="s">
        <v>34</v>
      </c>
      <c r="S194" s="19" t="s">
        <v>34</v>
      </c>
    </row>
    <row r="195" s="1" customFormat="1" ht="26" customHeight="1" spans="1:19">
      <c r="A195" s="15">
        <v>190</v>
      </c>
      <c r="B195" s="15" t="s">
        <v>24</v>
      </c>
      <c r="C195" s="15" t="s">
        <v>534</v>
      </c>
      <c r="D195" s="22" t="s">
        <v>26</v>
      </c>
      <c r="E195" s="34" t="s">
        <v>189</v>
      </c>
      <c r="F195" s="19" t="s">
        <v>227</v>
      </c>
      <c r="G195" s="19" t="s">
        <v>231</v>
      </c>
      <c r="H195" s="19" t="s">
        <v>34</v>
      </c>
      <c r="I195" s="19" t="s">
        <v>452</v>
      </c>
      <c r="J195" s="22">
        <v>4</v>
      </c>
      <c r="K195" s="19" t="s">
        <v>439</v>
      </c>
      <c r="L195" s="22">
        <v>4</v>
      </c>
      <c r="M195" s="22" t="s">
        <v>26</v>
      </c>
      <c r="N195" s="22" t="s">
        <v>26</v>
      </c>
      <c r="O195" s="22"/>
      <c r="P195" s="22"/>
      <c r="Q195" s="19" t="s">
        <v>33</v>
      </c>
      <c r="R195" s="19" t="s">
        <v>34</v>
      </c>
      <c r="S195" s="19" t="s">
        <v>34</v>
      </c>
    </row>
    <row r="196" s="1" customFormat="1" ht="26" customHeight="1" spans="1:19">
      <c r="A196" s="15">
        <v>191</v>
      </c>
      <c r="B196" s="15" t="s">
        <v>24</v>
      </c>
      <c r="C196" s="15" t="s">
        <v>535</v>
      </c>
      <c r="D196" s="22" t="s">
        <v>26</v>
      </c>
      <c r="E196" s="34" t="s">
        <v>189</v>
      </c>
      <c r="F196" s="19" t="s">
        <v>227</v>
      </c>
      <c r="G196" s="19" t="s">
        <v>234</v>
      </c>
      <c r="H196" s="19" t="s">
        <v>34</v>
      </c>
      <c r="I196" s="19" t="s">
        <v>496</v>
      </c>
      <c r="J196" s="22">
        <v>8</v>
      </c>
      <c r="K196" s="19" t="s">
        <v>439</v>
      </c>
      <c r="L196" s="22">
        <v>8</v>
      </c>
      <c r="M196" s="22" t="s">
        <v>26</v>
      </c>
      <c r="N196" s="22" t="s">
        <v>26</v>
      </c>
      <c r="O196" s="22"/>
      <c r="P196" s="22"/>
      <c r="Q196" s="19" t="s">
        <v>33</v>
      </c>
      <c r="R196" s="19" t="s">
        <v>34</v>
      </c>
      <c r="S196" s="19" t="s">
        <v>34</v>
      </c>
    </row>
    <row r="197" s="1" customFormat="1" ht="26" customHeight="1" spans="1:19">
      <c r="A197" s="15">
        <v>192</v>
      </c>
      <c r="B197" s="15" t="s">
        <v>24</v>
      </c>
      <c r="C197" s="15" t="s">
        <v>536</v>
      </c>
      <c r="D197" s="22" t="s">
        <v>26</v>
      </c>
      <c r="E197" s="34" t="s">
        <v>189</v>
      </c>
      <c r="F197" s="19" t="s">
        <v>227</v>
      </c>
      <c r="G197" s="19" t="s">
        <v>237</v>
      </c>
      <c r="H197" s="19" t="s">
        <v>34</v>
      </c>
      <c r="I197" s="19" t="s">
        <v>494</v>
      </c>
      <c r="J197" s="22">
        <v>32</v>
      </c>
      <c r="K197" s="19" t="s">
        <v>439</v>
      </c>
      <c r="L197" s="22">
        <v>32</v>
      </c>
      <c r="M197" s="22" t="s">
        <v>26</v>
      </c>
      <c r="N197" s="22" t="s">
        <v>26</v>
      </c>
      <c r="O197" s="22"/>
      <c r="P197" s="22"/>
      <c r="Q197" s="19" t="s">
        <v>33</v>
      </c>
      <c r="R197" s="19" t="s">
        <v>34</v>
      </c>
      <c r="S197" s="19" t="s">
        <v>34</v>
      </c>
    </row>
    <row r="198" s="1" customFormat="1" ht="26" customHeight="1" spans="1:19">
      <c r="A198" s="15">
        <v>193</v>
      </c>
      <c r="B198" s="15" t="s">
        <v>24</v>
      </c>
      <c r="C198" s="15" t="s">
        <v>537</v>
      </c>
      <c r="D198" s="22" t="s">
        <v>26</v>
      </c>
      <c r="E198" s="34" t="s">
        <v>189</v>
      </c>
      <c r="F198" s="19" t="s">
        <v>227</v>
      </c>
      <c r="G198" s="19" t="s">
        <v>345</v>
      </c>
      <c r="H198" s="19" t="s">
        <v>34</v>
      </c>
      <c r="I198" s="22" t="s">
        <v>441</v>
      </c>
      <c r="J198" s="22">
        <v>20</v>
      </c>
      <c r="K198" s="19" t="s">
        <v>439</v>
      </c>
      <c r="L198" s="22">
        <v>20</v>
      </c>
      <c r="M198" s="22" t="s">
        <v>26</v>
      </c>
      <c r="N198" s="22" t="s">
        <v>26</v>
      </c>
      <c r="O198" s="22"/>
      <c r="P198" s="22"/>
      <c r="Q198" s="19" t="s">
        <v>33</v>
      </c>
      <c r="R198" s="19" t="s">
        <v>34</v>
      </c>
      <c r="S198" s="19" t="s">
        <v>34</v>
      </c>
    </row>
    <row r="199" s="1" customFormat="1" ht="26" customHeight="1" spans="1:19">
      <c r="A199" s="15">
        <v>194</v>
      </c>
      <c r="B199" s="15" t="s">
        <v>24</v>
      </c>
      <c r="C199" s="15" t="s">
        <v>538</v>
      </c>
      <c r="D199" s="22" t="s">
        <v>26</v>
      </c>
      <c r="E199" s="34" t="s">
        <v>189</v>
      </c>
      <c r="F199" s="19" t="s">
        <v>227</v>
      </c>
      <c r="G199" s="19" t="s">
        <v>348</v>
      </c>
      <c r="H199" s="19" t="s">
        <v>34</v>
      </c>
      <c r="I199" s="22" t="s">
        <v>494</v>
      </c>
      <c r="J199" s="22">
        <v>32</v>
      </c>
      <c r="K199" s="19" t="s">
        <v>439</v>
      </c>
      <c r="L199" s="22">
        <v>32</v>
      </c>
      <c r="M199" s="22" t="s">
        <v>26</v>
      </c>
      <c r="N199" s="22" t="s">
        <v>26</v>
      </c>
      <c r="O199" s="22"/>
      <c r="P199" s="22"/>
      <c r="Q199" s="19" t="s">
        <v>33</v>
      </c>
      <c r="R199" s="19" t="s">
        <v>34</v>
      </c>
      <c r="S199" s="19" t="s">
        <v>34</v>
      </c>
    </row>
    <row r="200" s="1" customFormat="1" ht="26" customHeight="1" spans="1:19">
      <c r="A200" s="15">
        <v>195</v>
      </c>
      <c r="B200" s="15" t="s">
        <v>24</v>
      </c>
      <c r="C200" s="15" t="s">
        <v>539</v>
      </c>
      <c r="D200" s="22" t="s">
        <v>26</v>
      </c>
      <c r="E200" s="34" t="s">
        <v>189</v>
      </c>
      <c r="F200" s="19" t="s">
        <v>46</v>
      </c>
      <c r="G200" s="19" t="s">
        <v>133</v>
      </c>
      <c r="H200" s="19" t="s">
        <v>34</v>
      </c>
      <c r="I200" s="22" t="s">
        <v>452</v>
      </c>
      <c r="J200" s="22">
        <v>4</v>
      </c>
      <c r="K200" s="19" t="s">
        <v>439</v>
      </c>
      <c r="L200" s="22">
        <v>4</v>
      </c>
      <c r="M200" s="22" t="s">
        <v>26</v>
      </c>
      <c r="N200" s="22" t="s">
        <v>26</v>
      </c>
      <c r="O200" s="22"/>
      <c r="P200" s="22"/>
      <c r="Q200" s="19" t="s">
        <v>33</v>
      </c>
      <c r="R200" s="19" t="s">
        <v>34</v>
      </c>
      <c r="S200" s="19" t="s">
        <v>34</v>
      </c>
    </row>
    <row r="201" s="1" customFormat="1" ht="26" customHeight="1" spans="1:19">
      <c r="A201" s="15">
        <v>196</v>
      </c>
      <c r="B201" s="15" t="s">
        <v>24</v>
      </c>
      <c r="C201" s="15" t="s">
        <v>540</v>
      </c>
      <c r="D201" s="22" t="s">
        <v>26</v>
      </c>
      <c r="E201" s="34" t="s">
        <v>189</v>
      </c>
      <c r="F201" s="19" t="s">
        <v>46</v>
      </c>
      <c r="G201" s="19" t="s">
        <v>136</v>
      </c>
      <c r="H201" s="19" t="s">
        <v>34</v>
      </c>
      <c r="I201" s="22" t="s">
        <v>496</v>
      </c>
      <c r="J201" s="22">
        <v>8</v>
      </c>
      <c r="K201" s="19" t="s">
        <v>439</v>
      </c>
      <c r="L201" s="22">
        <v>8</v>
      </c>
      <c r="M201" s="22" t="s">
        <v>26</v>
      </c>
      <c r="N201" s="22" t="s">
        <v>26</v>
      </c>
      <c r="O201" s="22"/>
      <c r="P201" s="22"/>
      <c r="Q201" s="19" t="s">
        <v>33</v>
      </c>
      <c r="R201" s="19" t="s">
        <v>34</v>
      </c>
      <c r="S201" s="19" t="s">
        <v>34</v>
      </c>
    </row>
    <row r="202" s="1" customFormat="1" ht="26" customHeight="1" spans="1:19">
      <c r="A202" s="15">
        <v>197</v>
      </c>
      <c r="B202" s="15" t="s">
        <v>24</v>
      </c>
      <c r="C202" s="15" t="s">
        <v>541</v>
      </c>
      <c r="D202" s="22" t="s">
        <v>26</v>
      </c>
      <c r="E202" s="34" t="s">
        <v>189</v>
      </c>
      <c r="F202" s="19" t="s">
        <v>46</v>
      </c>
      <c r="G202" s="22" t="s">
        <v>433</v>
      </c>
      <c r="H202" s="22" t="s">
        <v>34</v>
      </c>
      <c r="I202" s="22" t="s">
        <v>454</v>
      </c>
      <c r="J202" s="22">
        <v>40</v>
      </c>
      <c r="K202" s="19" t="s">
        <v>439</v>
      </c>
      <c r="L202" s="22">
        <v>40</v>
      </c>
      <c r="M202" s="22" t="s">
        <v>26</v>
      </c>
      <c r="N202" s="22" t="s">
        <v>26</v>
      </c>
      <c r="O202" s="22"/>
      <c r="P202" s="22"/>
      <c r="Q202" s="19" t="s">
        <v>33</v>
      </c>
      <c r="R202" s="19" t="s">
        <v>34</v>
      </c>
      <c r="S202" s="19" t="s">
        <v>34</v>
      </c>
    </row>
    <row r="203" s="1" customFormat="1" ht="26" customHeight="1" spans="1:19">
      <c r="A203" s="15">
        <v>198</v>
      </c>
      <c r="B203" s="15" t="s">
        <v>24</v>
      </c>
      <c r="C203" s="15" t="s">
        <v>542</v>
      </c>
      <c r="D203" s="22" t="s">
        <v>26</v>
      </c>
      <c r="E203" s="34" t="s">
        <v>189</v>
      </c>
      <c r="F203" s="19" t="s">
        <v>46</v>
      </c>
      <c r="G203" s="22" t="s">
        <v>142</v>
      </c>
      <c r="H203" s="22" t="s">
        <v>34</v>
      </c>
      <c r="I203" s="22" t="s">
        <v>438</v>
      </c>
      <c r="J203" s="22">
        <v>12</v>
      </c>
      <c r="K203" s="19" t="s">
        <v>439</v>
      </c>
      <c r="L203" s="22">
        <v>12</v>
      </c>
      <c r="M203" s="22" t="s">
        <v>26</v>
      </c>
      <c r="N203" s="22" t="s">
        <v>26</v>
      </c>
      <c r="O203" s="22"/>
      <c r="P203" s="22"/>
      <c r="Q203" s="19" t="s">
        <v>33</v>
      </c>
      <c r="R203" s="19" t="s">
        <v>34</v>
      </c>
      <c r="S203" s="19" t="s">
        <v>34</v>
      </c>
    </row>
    <row r="204" s="1" customFormat="1" ht="26" customHeight="1" spans="1:19">
      <c r="A204" s="15">
        <v>199</v>
      </c>
      <c r="B204" s="15" t="s">
        <v>24</v>
      </c>
      <c r="C204" s="15" t="s">
        <v>543</v>
      </c>
      <c r="D204" s="22" t="s">
        <v>26</v>
      </c>
      <c r="E204" s="34" t="s">
        <v>189</v>
      </c>
      <c r="F204" s="19" t="s">
        <v>120</v>
      </c>
      <c r="G204" s="22" t="s">
        <v>544</v>
      </c>
      <c r="H204" s="22" t="s">
        <v>34</v>
      </c>
      <c r="I204" s="22" t="s">
        <v>438</v>
      </c>
      <c r="J204" s="22">
        <v>12</v>
      </c>
      <c r="K204" s="19" t="s">
        <v>439</v>
      </c>
      <c r="L204" s="22">
        <v>12</v>
      </c>
      <c r="M204" s="22" t="s">
        <v>26</v>
      </c>
      <c r="N204" s="22" t="s">
        <v>26</v>
      </c>
      <c r="O204" s="22"/>
      <c r="P204" s="22"/>
      <c r="Q204" s="19" t="s">
        <v>33</v>
      </c>
      <c r="R204" s="19" t="s">
        <v>34</v>
      </c>
      <c r="S204" s="19" t="s">
        <v>34</v>
      </c>
    </row>
    <row r="205" s="1" customFormat="1" ht="26" customHeight="1" spans="1:19">
      <c r="A205" s="15">
        <v>200</v>
      </c>
      <c r="B205" s="15" t="s">
        <v>24</v>
      </c>
      <c r="C205" s="15" t="s">
        <v>545</v>
      </c>
      <c r="D205" s="22" t="s">
        <v>26</v>
      </c>
      <c r="E205" s="34" t="s">
        <v>189</v>
      </c>
      <c r="F205" s="19" t="s">
        <v>120</v>
      </c>
      <c r="G205" s="22" t="s">
        <v>121</v>
      </c>
      <c r="H205" s="22" t="s">
        <v>34</v>
      </c>
      <c r="I205" s="22" t="s">
        <v>474</v>
      </c>
      <c r="J205" s="22">
        <v>44</v>
      </c>
      <c r="K205" s="19" t="s">
        <v>439</v>
      </c>
      <c r="L205" s="22">
        <v>44</v>
      </c>
      <c r="M205" s="22" t="s">
        <v>26</v>
      </c>
      <c r="N205" s="22" t="s">
        <v>26</v>
      </c>
      <c r="O205" s="22"/>
      <c r="P205" s="22"/>
      <c r="Q205" s="19" t="s">
        <v>33</v>
      </c>
      <c r="R205" s="19" t="s">
        <v>34</v>
      </c>
      <c r="S205" s="19" t="s">
        <v>34</v>
      </c>
    </row>
    <row r="206" s="1" customFormat="1" ht="26" customHeight="1" spans="1:19">
      <c r="A206" s="15">
        <v>201</v>
      </c>
      <c r="B206" s="15" t="s">
        <v>24</v>
      </c>
      <c r="C206" s="15" t="s">
        <v>546</v>
      </c>
      <c r="D206" s="22" t="s">
        <v>26</v>
      </c>
      <c r="E206" s="34" t="s">
        <v>189</v>
      </c>
      <c r="F206" s="19" t="s">
        <v>120</v>
      </c>
      <c r="G206" s="22" t="s">
        <v>547</v>
      </c>
      <c r="H206" s="22" t="s">
        <v>34</v>
      </c>
      <c r="I206" s="22" t="s">
        <v>515</v>
      </c>
      <c r="J206" s="22">
        <v>52</v>
      </c>
      <c r="K206" s="19" t="s">
        <v>439</v>
      </c>
      <c r="L206" s="22">
        <v>52</v>
      </c>
      <c r="M206" s="22" t="s">
        <v>26</v>
      </c>
      <c r="N206" s="22" t="s">
        <v>26</v>
      </c>
      <c r="O206" s="22"/>
      <c r="P206" s="22"/>
      <c r="Q206" s="19" t="s">
        <v>33</v>
      </c>
      <c r="R206" s="19" t="s">
        <v>34</v>
      </c>
      <c r="S206" s="19" t="s">
        <v>34</v>
      </c>
    </row>
    <row r="207" s="1" customFormat="1" ht="26" customHeight="1" spans="1:19">
      <c r="A207" s="15">
        <v>202</v>
      </c>
      <c r="B207" s="15" t="s">
        <v>24</v>
      </c>
      <c r="C207" s="15" t="s">
        <v>548</v>
      </c>
      <c r="D207" s="22" t="s">
        <v>26</v>
      </c>
      <c r="E207" s="34" t="s">
        <v>189</v>
      </c>
      <c r="F207" s="19" t="s">
        <v>120</v>
      </c>
      <c r="G207" s="22" t="s">
        <v>124</v>
      </c>
      <c r="H207" s="22" t="s">
        <v>34</v>
      </c>
      <c r="I207" s="22" t="s">
        <v>474</v>
      </c>
      <c r="J207" s="22">
        <v>44</v>
      </c>
      <c r="K207" s="19" t="s">
        <v>439</v>
      </c>
      <c r="L207" s="22">
        <v>44</v>
      </c>
      <c r="M207" s="22" t="s">
        <v>26</v>
      </c>
      <c r="N207" s="22" t="s">
        <v>26</v>
      </c>
      <c r="O207" s="22"/>
      <c r="P207" s="22"/>
      <c r="Q207" s="19" t="s">
        <v>33</v>
      </c>
      <c r="R207" s="19" t="s">
        <v>34</v>
      </c>
      <c r="S207" s="19" t="s">
        <v>34</v>
      </c>
    </row>
    <row r="208" s="1" customFormat="1" ht="26" customHeight="1" spans="1:19">
      <c r="A208" s="15">
        <v>203</v>
      </c>
      <c r="B208" s="15" t="s">
        <v>24</v>
      </c>
      <c r="C208" s="15" t="s">
        <v>549</v>
      </c>
      <c r="D208" s="22" t="s">
        <v>26</v>
      </c>
      <c r="E208" s="34" t="s">
        <v>189</v>
      </c>
      <c r="F208" s="19" t="s">
        <v>120</v>
      </c>
      <c r="G208" s="22" t="s">
        <v>127</v>
      </c>
      <c r="H208" s="22" t="s">
        <v>34</v>
      </c>
      <c r="I208" s="22" t="s">
        <v>474</v>
      </c>
      <c r="J208" s="22">
        <v>44</v>
      </c>
      <c r="K208" s="19" t="s">
        <v>439</v>
      </c>
      <c r="L208" s="22">
        <v>44</v>
      </c>
      <c r="M208" s="22" t="s">
        <v>26</v>
      </c>
      <c r="N208" s="22" t="s">
        <v>26</v>
      </c>
      <c r="O208" s="22"/>
      <c r="P208" s="22"/>
      <c r="Q208" s="19" t="s">
        <v>33</v>
      </c>
      <c r="R208" s="19" t="s">
        <v>34</v>
      </c>
      <c r="S208" s="19" t="s">
        <v>34</v>
      </c>
    </row>
    <row r="209" s="1" customFormat="1" ht="26" customHeight="1" spans="1:19">
      <c r="A209" s="15">
        <v>204</v>
      </c>
      <c r="B209" s="15" t="s">
        <v>24</v>
      </c>
      <c r="C209" s="15" t="s">
        <v>550</v>
      </c>
      <c r="D209" s="22" t="s">
        <v>26</v>
      </c>
      <c r="E209" s="34" t="s">
        <v>189</v>
      </c>
      <c r="F209" s="19" t="s">
        <v>120</v>
      </c>
      <c r="G209" s="22" t="s">
        <v>130</v>
      </c>
      <c r="H209" s="22" t="s">
        <v>34</v>
      </c>
      <c r="I209" s="22" t="s">
        <v>450</v>
      </c>
      <c r="J209" s="22">
        <v>28</v>
      </c>
      <c r="K209" s="19" t="s">
        <v>439</v>
      </c>
      <c r="L209" s="22">
        <v>28</v>
      </c>
      <c r="M209" s="22" t="s">
        <v>26</v>
      </c>
      <c r="N209" s="22" t="s">
        <v>26</v>
      </c>
      <c r="O209" s="22"/>
      <c r="P209" s="22"/>
      <c r="Q209" s="19" t="s">
        <v>33</v>
      </c>
      <c r="R209" s="19" t="s">
        <v>34</v>
      </c>
      <c r="S209" s="19" t="s">
        <v>34</v>
      </c>
    </row>
    <row r="210" s="1" customFormat="1" ht="26" customHeight="1" spans="1:19">
      <c r="A210" s="15">
        <v>205</v>
      </c>
      <c r="B210" s="15" t="s">
        <v>24</v>
      </c>
      <c r="C210" s="15" t="s">
        <v>551</v>
      </c>
      <c r="D210" s="22" t="s">
        <v>26</v>
      </c>
      <c r="E210" s="34" t="s">
        <v>189</v>
      </c>
      <c r="F210" s="19" t="s">
        <v>120</v>
      </c>
      <c r="G210" s="22" t="s">
        <v>552</v>
      </c>
      <c r="H210" s="22" t="s">
        <v>34</v>
      </c>
      <c r="I210" s="22" t="s">
        <v>482</v>
      </c>
      <c r="J210" s="22">
        <v>16</v>
      </c>
      <c r="K210" s="19" t="s">
        <v>439</v>
      </c>
      <c r="L210" s="22">
        <v>16</v>
      </c>
      <c r="M210" s="22" t="s">
        <v>26</v>
      </c>
      <c r="N210" s="22" t="s">
        <v>26</v>
      </c>
      <c r="O210" s="22"/>
      <c r="P210" s="22"/>
      <c r="Q210" s="19" t="s">
        <v>33</v>
      </c>
      <c r="R210" s="19" t="s">
        <v>34</v>
      </c>
      <c r="S210" s="19" t="s">
        <v>34</v>
      </c>
    </row>
    <row r="211" s="1" customFormat="1" ht="26" customHeight="1" spans="1:19">
      <c r="A211" s="15">
        <v>206</v>
      </c>
      <c r="B211" s="15" t="s">
        <v>24</v>
      </c>
      <c r="C211" s="15" t="s">
        <v>553</v>
      </c>
      <c r="D211" s="22" t="s">
        <v>26</v>
      </c>
      <c r="E211" s="34" t="s">
        <v>189</v>
      </c>
      <c r="F211" s="22" t="s">
        <v>64</v>
      </c>
      <c r="G211" s="22" t="s">
        <v>554</v>
      </c>
      <c r="H211" s="22" t="s">
        <v>34</v>
      </c>
      <c r="I211" s="22" t="s">
        <v>452</v>
      </c>
      <c r="J211" s="22">
        <v>4</v>
      </c>
      <c r="K211" s="19" t="s">
        <v>439</v>
      </c>
      <c r="L211" s="22">
        <v>4</v>
      </c>
      <c r="M211" s="22" t="s">
        <v>26</v>
      </c>
      <c r="N211" s="22" t="s">
        <v>26</v>
      </c>
      <c r="O211" s="22"/>
      <c r="P211" s="22"/>
      <c r="Q211" s="19" t="s">
        <v>33</v>
      </c>
      <c r="R211" s="19" t="s">
        <v>34</v>
      </c>
      <c r="S211" s="19" t="s">
        <v>34</v>
      </c>
    </row>
    <row r="212" s="1" customFormat="1" ht="26" customHeight="1" spans="1:19">
      <c r="A212" s="15">
        <v>207</v>
      </c>
      <c r="B212" s="15" t="s">
        <v>24</v>
      </c>
      <c r="C212" s="15" t="s">
        <v>555</v>
      </c>
      <c r="D212" s="22" t="s">
        <v>26</v>
      </c>
      <c r="E212" s="34" t="s">
        <v>189</v>
      </c>
      <c r="F212" s="22" t="s">
        <v>64</v>
      </c>
      <c r="G212" s="22" t="s">
        <v>240</v>
      </c>
      <c r="H212" s="22" t="s">
        <v>34</v>
      </c>
      <c r="I212" s="22" t="s">
        <v>496</v>
      </c>
      <c r="J212" s="22">
        <v>8</v>
      </c>
      <c r="K212" s="19" t="s">
        <v>439</v>
      </c>
      <c r="L212" s="22">
        <v>8</v>
      </c>
      <c r="M212" s="22" t="s">
        <v>26</v>
      </c>
      <c r="N212" s="22" t="s">
        <v>26</v>
      </c>
      <c r="O212" s="22"/>
      <c r="P212" s="22"/>
      <c r="Q212" s="19" t="s">
        <v>33</v>
      </c>
      <c r="R212" s="19" t="s">
        <v>34</v>
      </c>
      <c r="S212" s="19" t="s">
        <v>34</v>
      </c>
    </row>
    <row r="213" s="1" customFormat="1" ht="26" customHeight="1" spans="1:19">
      <c r="A213" s="15">
        <v>208</v>
      </c>
      <c r="B213" s="15" t="s">
        <v>24</v>
      </c>
      <c r="C213" s="15" t="s">
        <v>556</v>
      </c>
      <c r="D213" s="22" t="s">
        <v>26</v>
      </c>
      <c r="E213" s="34" t="s">
        <v>189</v>
      </c>
      <c r="F213" s="22" t="s">
        <v>64</v>
      </c>
      <c r="G213" s="22" t="s">
        <v>557</v>
      </c>
      <c r="H213" s="22" t="s">
        <v>34</v>
      </c>
      <c r="I213" s="22" t="s">
        <v>496</v>
      </c>
      <c r="J213" s="22">
        <v>8</v>
      </c>
      <c r="K213" s="19" t="s">
        <v>439</v>
      </c>
      <c r="L213" s="22">
        <v>8</v>
      </c>
      <c r="M213" s="22" t="s">
        <v>26</v>
      </c>
      <c r="N213" s="22" t="s">
        <v>26</v>
      </c>
      <c r="O213" s="22"/>
      <c r="P213" s="22"/>
      <c r="Q213" s="19" t="s">
        <v>33</v>
      </c>
      <c r="R213" s="19" t="s">
        <v>34</v>
      </c>
      <c r="S213" s="19" t="s">
        <v>34</v>
      </c>
    </row>
    <row r="214" s="1" customFormat="1" ht="26" customHeight="1" spans="1:19">
      <c r="A214" s="15">
        <v>209</v>
      </c>
      <c r="B214" s="15" t="s">
        <v>24</v>
      </c>
      <c r="C214" s="15" t="s">
        <v>558</v>
      </c>
      <c r="D214" s="22" t="s">
        <v>26</v>
      </c>
      <c r="E214" s="34" t="s">
        <v>189</v>
      </c>
      <c r="F214" s="22" t="s">
        <v>64</v>
      </c>
      <c r="G214" s="22" t="s">
        <v>243</v>
      </c>
      <c r="H214" s="22" t="s">
        <v>34</v>
      </c>
      <c r="I214" s="22" t="s">
        <v>441</v>
      </c>
      <c r="J214" s="22">
        <v>20</v>
      </c>
      <c r="K214" s="19" t="s">
        <v>439</v>
      </c>
      <c r="L214" s="22">
        <v>20</v>
      </c>
      <c r="M214" s="22" t="s">
        <v>26</v>
      </c>
      <c r="N214" s="22" t="s">
        <v>26</v>
      </c>
      <c r="O214" s="22"/>
      <c r="P214" s="22"/>
      <c r="Q214" s="19" t="s">
        <v>33</v>
      </c>
      <c r="R214" s="19" t="s">
        <v>34</v>
      </c>
      <c r="S214" s="19" t="s">
        <v>34</v>
      </c>
    </row>
    <row r="215" s="1" customFormat="1" ht="26" customHeight="1" spans="1:19">
      <c r="A215" s="15">
        <v>210</v>
      </c>
      <c r="B215" s="15" t="s">
        <v>24</v>
      </c>
      <c r="C215" s="15" t="s">
        <v>559</v>
      </c>
      <c r="D215" s="22" t="s">
        <v>26</v>
      </c>
      <c r="E215" s="34" t="s">
        <v>189</v>
      </c>
      <c r="F215" s="22" t="s">
        <v>64</v>
      </c>
      <c r="G215" s="22" t="s">
        <v>246</v>
      </c>
      <c r="H215" s="22" t="s">
        <v>34</v>
      </c>
      <c r="I215" s="22" t="s">
        <v>496</v>
      </c>
      <c r="J215" s="22">
        <v>8</v>
      </c>
      <c r="K215" s="19" t="s">
        <v>439</v>
      </c>
      <c r="L215" s="22">
        <v>8</v>
      </c>
      <c r="M215" s="22" t="s">
        <v>26</v>
      </c>
      <c r="N215" s="22" t="s">
        <v>26</v>
      </c>
      <c r="O215" s="22"/>
      <c r="P215" s="22"/>
      <c r="Q215" s="19" t="s">
        <v>33</v>
      </c>
      <c r="R215" s="19" t="s">
        <v>34</v>
      </c>
      <c r="S215" s="19" t="s">
        <v>34</v>
      </c>
    </row>
    <row r="216" s="1" customFormat="1" ht="26" customHeight="1" spans="1:19">
      <c r="A216" s="15">
        <v>211</v>
      </c>
      <c r="B216" s="15" t="s">
        <v>24</v>
      </c>
      <c r="C216" s="15" t="s">
        <v>560</v>
      </c>
      <c r="D216" s="22" t="s">
        <v>26</v>
      </c>
      <c r="E216" s="34" t="s">
        <v>189</v>
      </c>
      <c r="F216" s="22" t="s">
        <v>64</v>
      </c>
      <c r="G216" s="22" t="s">
        <v>249</v>
      </c>
      <c r="H216" s="22" t="s">
        <v>34</v>
      </c>
      <c r="I216" s="22" t="s">
        <v>452</v>
      </c>
      <c r="J216" s="22">
        <v>4</v>
      </c>
      <c r="K216" s="19" t="s">
        <v>439</v>
      </c>
      <c r="L216" s="22">
        <v>4</v>
      </c>
      <c r="M216" s="22" t="s">
        <v>26</v>
      </c>
      <c r="N216" s="22" t="s">
        <v>26</v>
      </c>
      <c r="O216" s="22"/>
      <c r="P216" s="22"/>
      <c r="Q216" s="19" t="s">
        <v>33</v>
      </c>
      <c r="R216" s="19" t="s">
        <v>34</v>
      </c>
      <c r="S216" s="19" t="s">
        <v>34</v>
      </c>
    </row>
    <row r="217" s="1" customFormat="1" ht="26" customHeight="1" spans="1:19">
      <c r="A217" s="15">
        <v>212</v>
      </c>
      <c r="B217" s="15" t="s">
        <v>24</v>
      </c>
      <c r="C217" s="15" t="s">
        <v>561</v>
      </c>
      <c r="D217" s="22" t="s">
        <v>26</v>
      </c>
      <c r="E217" s="34" t="s">
        <v>189</v>
      </c>
      <c r="F217" s="22" t="s">
        <v>64</v>
      </c>
      <c r="G217" s="22" t="s">
        <v>69</v>
      </c>
      <c r="H217" s="22" t="s">
        <v>34</v>
      </c>
      <c r="I217" s="22" t="s">
        <v>438</v>
      </c>
      <c r="J217" s="22">
        <v>12</v>
      </c>
      <c r="K217" s="19" t="s">
        <v>439</v>
      </c>
      <c r="L217" s="22">
        <v>12</v>
      </c>
      <c r="M217" s="22" t="s">
        <v>26</v>
      </c>
      <c r="N217" s="22" t="s">
        <v>26</v>
      </c>
      <c r="O217" s="22"/>
      <c r="P217" s="22"/>
      <c r="Q217" s="19" t="s">
        <v>33</v>
      </c>
      <c r="R217" s="19" t="s">
        <v>34</v>
      </c>
      <c r="S217" s="19" t="s">
        <v>34</v>
      </c>
    </row>
    <row r="218" s="1" customFormat="1" ht="26" customHeight="1" spans="1:19">
      <c r="A218" s="15">
        <v>213</v>
      </c>
      <c r="B218" s="15" t="s">
        <v>24</v>
      </c>
      <c r="C218" s="15" t="s">
        <v>562</v>
      </c>
      <c r="D218" s="22" t="s">
        <v>26</v>
      </c>
      <c r="E218" s="34" t="s">
        <v>189</v>
      </c>
      <c r="F218" s="22" t="s">
        <v>64</v>
      </c>
      <c r="G218" s="22" t="s">
        <v>252</v>
      </c>
      <c r="H218" s="22" t="s">
        <v>34</v>
      </c>
      <c r="I218" s="22" t="s">
        <v>438</v>
      </c>
      <c r="J218" s="22">
        <v>12</v>
      </c>
      <c r="K218" s="19" t="s">
        <v>439</v>
      </c>
      <c r="L218" s="22">
        <v>12</v>
      </c>
      <c r="M218" s="22" t="s">
        <v>26</v>
      </c>
      <c r="N218" s="22" t="s">
        <v>26</v>
      </c>
      <c r="O218" s="22"/>
      <c r="P218" s="22"/>
      <c r="Q218" s="19" t="s">
        <v>33</v>
      </c>
      <c r="R218" s="19" t="s">
        <v>34</v>
      </c>
      <c r="S218" s="19" t="s">
        <v>34</v>
      </c>
    </row>
    <row r="219" s="1" customFormat="1" ht="26" customHeight="1" spans="1:19">
      <c r="A219" s="15">
        <v>214</v>
      </c>
      <c r="B219" s="15" t="s">
        <v>24</v>
      </c>
      <c r="C219" s="15" t="s">
        <v>563</v>
      </c>
      <c r="D219" s="22" t="s">
        <v>26</v>
      </c>
      <c r="E219" s="34" t="s">
        <v>189</v>
      </c>
      <c r="F219" s="22" t="s">
        <v>64</v>
      </c>
      <c r="G219" s="22" t="s">
        <v>65</v>
      </c>
      <c r="H219" s="22" t="s">
        <v>34</v>
      </c>
      <c r="I219" s="22" t="s">
        <v>482</v>
      </c>
      <c r="J219" s="22">
        <v>16</v>
      </c>
      <c r="K219" s="19" t="s">
        <v>439</v>
      </c>
      <c r="L219" s="22">
        <v>16</v>
      </c>
      <c r="M219" s="22" t="s">
        <v>26</v>
      </c>
      <c r="N219" s="22" t="s">
        <v>26</v>
      </c>
      <c r="O219" s="22"/>
      <c r="P219" s="22"/>
      <c r="Q219" s="19" t="s">
        <v>33</v>
      </c>
      <c r="R219" s="19" t="s">
        <v>34</v>
      </c>
      <c r="S219" s="19" t="s">
        <v>34</v>
      </c>
    </row>
    <row r="220" s="1" customFormat="1" ht="26" customHeight="1" spans="1:19">
      <c r="A220" s="15">
        <v>215</v>
      </c>
      <c r="B220" s="15" t="s">
        <v>24</v>
      </c>
      <c r="C220" s="15" t="s">
        <v>564</v>
      </c>
      <c r="D220" s="22" t="s">
        <v>26</v>
      </c>
      <c r="E220" s="34" t="s">
        <v>189</v>
      </c>
      <c r="F220" s="22" t="s">
        <v>64</v>
      </c>
      <c r="G220" s="22" t="s">
        <v>255</v>
      </c>
      <c r="H220" s="22" t="s">
        <v>34</v>
      </c>
      <c r="I220" s="22" t="s">
        <v>496</v>
      </c>
      <c r="J220" s="22">
        <v>8</v>
      </c>
      <c r="K220" s="19" t="s">
        <v>439</v>
      </c>
      <c r="L220" s="22">
        <v>8</v>
      </c>
      <c r="M220" s="22" t="s">
        <v>26</v>
      </c>
      <c r="N220" s="22" t="s">
        <v>26</v>
      </c>
      <c r="O220" s="22"/>
      <c r="P220" s="22"/>
      <c r="Q220" s="19" t="s">
        <v>33</v>
      </c>
      <c r="R220" s="19" t="s">
        <v>34</v>
      </c>
      <c r="S220" s="19" t="s">
        <v>34</v>
      </c>
    </row>
    <row r="221" s="1" customFormat="1" ht="26" customHeight="1" spans="1:19">
      <c r="A221" s="15">
        <v>216</v>
      </c>
      <c r="B221" s="15" t="s">
        <v>24</v>
      </c>
      <c r="C221" s="15" t="s">
        <v>565</v>
      </c>
      <c r="D221" s="22" t="s">
        <v>26</v>
      </c>
      <c r="E221" s="34" t="s">
        <v>189</v>
      </c>
      <c r="F221" s="22" t="s">
        <v>64</v>
      </c>
      <c r="G221" s="22" t="s">
        <v>566</v>
      </c>
      <c r="H221" s="22" t="s">
        <v>34</v>
      </c>
      <c r="I221" s="22" t="s">
        <v>452</v>
      </c>
      <c r="J221" s="22">
        <v>4</v>
      </c>
      <c r="K221" s="19" t="s">
        <v>439</v>
      </c>
      <c r="L221" s="22">
        <v>4</v>
      </c>
      <c r="M221" s="22" t="s">
        <v>26</v>
      </c>
      <c r="N221" s="22" t="s">
        <v>26</v>
      </c>
      <c r="O221" s="22"/>
      <c r="P221" s="22"/>
      <c r="Q221" s="19" t="s">
        <v>33</v>
      </c>
      <c r="R221" s="19" t="s">
        <v>34</v>
      </c>
      <c r="S221" s="19" t="s">
        <v>34</v>
      </c>
    </row>
    <row r="222" s="1" customFormat="1" ht="26" customHeight="1" spans="1:19">
      <c r="A222" s="15">
        <v>217</v>
      </c>
      <c r="B222" s="15" t="s">
        <v>24</v>
      </c>
      <c r="C222" s="15" t="s">
        <v>567</v>
      </c>
      <c r="D222" s="22" t="s">
        <v>26</v>
      </c>
      <c r="E222" s="34" t="s">
        <v>189</v>
      </c>
      <c r="F222" s="22" t="s">
        <v>64</v>
      </c>
      <c r="G222" s="22" t="s">
        <v>261</v>
      </c>
      <c r="H222" s="22" t="s">
        <v>34</v>
      </c>
      <c r="I222" s="22" t="s">
        <v>482</v>
      </c>
      <c r="J222" s="22">
        <v>16</v>
      </c>
      <c r="K222" s="19" t="s">
        <v>439</v>
      </c>
      <c r="L222" s="22">
        <v>16</v>
      </c>
      <c r="M222" s="22" t="s">
        <v>26</v>
      </c>
      <c r="N222" s="22" t="s">
        <v>26</v>
      </c>
      <c r="O222" s="22"/>
      <c r="P222" s="22"/>
      <c r="Q222" s="19" t="s">
        <v>33</v>
      </c>
      <c r="R222" s="19" t="s">
        <v>34</v>
      </c>
      <c r="S222" s="19" t="s">
        <v>34</v>
      </c>
    </row>
    <row r="223" s="1" customFormat="1" ht="26" customHeight="1" spans="1:19">
      <c r="A223" s="15">
        <v>218</v>
      </c>
      <c r="B223" s="15" t="s">
        <v>24</v>
      </c>
      <c r="C223" s="15" t="s">
        <v>568</v>
      </c>
      <c r="D223" s="22" t="s">
        <v>26</v>
      </c>
      <c r="E223" s="34" t="s">
        <v>189</v>
      </c>
      <c r="F223" s="22" t="s">
        <v>64</v>
      </c>
      <c r="G223" s="22" t="s">
        <v>267</v>
      </c>
      <c r="H223" s="22" t="s">
        <v>34</v>
      </c>
      <c r="I223" s="22" t="s">
        <v>438</v>
      </c>
      <c r="J223" s="22">
        <v>12</v>
      </c>
      <c r="K223" s="19" t="s">
        <v>439</v>
      </c>
      <c r="L223" s="22">
        <v>12</v>
      </c>
      <c r="M223" s="22" t="s">
        <v>26</v>
      </c>
      <c r="N223" s="22" t="s">
        <v>26</v>
      </c>
      <c r="O223" s="22"/>
      <c r="P223" s="22"/>
      <c r="Q223" s="19" t="s">
        <v>33</v>
      </c>
      <c r="R223" s="19" t="s">
        <v>34</v>
      </c>
      <c r="S223" s="19" t="s">
        <v>34</v>
      </c>
    </row>
    <row r="224" s="1" customFormat="1" ht="26" customHeight="1" spans="1:19">
      <c r="A224" s="15">
        <v>219</v>
      </c>
      <c r="B224" s="15" t="s">
        <v>24</v>
      </c>
      <c r="C224" s="15" t="s">
        <v>569</v>
      </c>
      <c r="D224" s="22" t="s">
        <v>26</v>
      </c>
      <c r="E224" s="34" t="s">
        <v>189</v>
      </c>
      <c r="F224" s="22" t="s">
        <v>64</v>
      </c>
      <c r="G224" s="22" t="s">
        <v>570</v>
      </c>
      <c r="H224" s="22" t="s">
        <v>34</v>
      </c>
      <c r="I224" s="22" t="s">
        <v>496</v>
      </c>
      <c r="J224" s="22">
        <v>8</v>
      </c>
      <c r="K224" s="19" t="s">
        <v>439</v>
      </c>
      <c r="L224" s="22">
        <v>8</v>
      </c>
      <c r="M224" s="22" t="s">
        <v>26</v>
      </c>
      <c r="N224" s="22" t="s">
        <v>26</v>
      </c>
      <c r="O224" s="22"/>
      <c r="P224" s="22"/>
      <c r="Q224" s="19" t="s">
        <v>33</v>
      </c>
      <c r="R224" s="19" t="s">
        <v>34</v>
      </c>
      <c r="S224" s="19" t="s">
        <v>34</v>
      </c>
    </row>
    <row r="225" s="1" customFormat="1" ht="26" customHeight="1" spans="1:19">
      <c r="A225" s="15">
        <v>220</v>
      </c>
      <c r="B225" s="15" t="s">
        <v>24</v>
      </c>
      <c r="C225" s="15" t="s">
        <v>571</v>
      </c>
      <c r="D225" s="22" t="s">
        <v>26</v>
      </c>
      <c r="E225" s="34" t="s">
        <v>189</v>
      </c>
      <c r="F225" s="22" t="s">
        <v>28</v>
      </c>
      <c r="G225" s="22" t="s">
        <v>351</v>
      </c>
      <c r="H225" s="22" t="s">
        <v>34</v>
      </c>
      <c r="I225" s="22" t="s">
        <v>452</v>
      </c>
      <c r="J225" s="22">
        <v>4</v>
      </c>
      <c r="K225" s="19" t="s">
        <v>439</v>
      </c>
      <c r="L225" s="22">
        <v>4</v>
      </c>
      <c r="M225" s="22" t="s">
        <v>26</v>
      </c>
      <c r="N225" s="22" t="s">
        <v>26</v>
      </c>
      <c r="O225" s="22"/>
      <c r="P225" s="22"/>
      <c r="Q225" s="19" t="s">
        <v>33</v>
      </c>
      <c r="R225" s="19" t="s">
        <v>34</v>
      </c>
      <c r="S225" s="19" t="s">
        <v>34</v>
      </c>
    </row>
    <row r="226" s="1" customFormat="1" ht="26" customHeight="1" spans="1:19">
      <c r="A226" s="15">
        <v>221</v>
      </c>
      <c r="B226" s="15" t="s">
        <v>24</v>
      </c>
      <c r="C226" s="15" t="s">
        <v>572</v>
      </c>
      <c r="D226" s="22" t="s">
        <v>26</v>
      </c>
      <c r="E226" s="34" t="s">
        <v>189</v>
      </c>
      <c r="F226" s="22" t="s">
        <v>28</v>
      </c>
      <c r="G226" s="22" t="s">
        <v>354</v>
      </c>
      <c r="H226" s="22" t="s">
        <v>34</v>
      </c>
      <c r="I226" s="22" t="s">
        <v>474</v>
      </c>
      <c r="J226" s="22">
        <v>44</v>
      </c>
      <c r="K226" s="19" t="s">
        <v>439</v>
      </c>
      <c r="L226" s="22">
        <v>44</v>
      </c>
      <c r="M226" s="22" t="s">
        <v>26</v>
      </c>
      <c r="N226" s="22" t="s">
        <v>26</v>
      </c>
      <c r="O226" s="22"/>
      <c r="P226" s="22"/>
      <c r="Q226" s="19" t="s">
        <v>33</v>
      </c>
      <c r="R226" s="19" t="s">
        <v>34</v>
      </c>
      <c r="S226" s="19" t="s">
        <v>34</v>
      </c>
    </row>
    <row r="227" s="1" customFormat="1" ht="26" customHeight="1" spans="1:19">
      <c r="A227" s="15">
        <v>222</v>
      </c>
      <c r="B227" s="15" t="s">
        <v>24</v>
      </c>
      <c r="C227" s="15" t="s">
        <v>573</v>
      </c>
      <c r="D227" s="22" t="s">
        <v>26</v>
      </c>
      <c r="E227" s="34" t="s">
        <v>189</v>
      </c>
      <c r="F227" s="22" t="s">
        <v>28</v>
      </c>
      <c r="G227" s="22" t="s">
        <v>357</v>
      </c>
      <c r="H227" s="22" t="s">
        <v>34</v>
      </c>
      <c r="I227" s="22" t="s">
        <v>518</v>
      </c>
      <c r="J227" s="22">
        <v>80</v>
      </c>
      <c r="K227" s="19" t="s">
        <v>439</v>
      </c>
      <c r="L227" s="22">
        <v>80</v>
      </c>
      <c r="M227" s="22" t="s">
        <v>26</v>
      </c>
      <c r="N227" s="22" t="s">
        <v>26</v>
      </c>
      <c r="O227" s="22"/>
      <c r="P227" s="22"/>
      <c r="Q227" s="19" t="s">
        <v>33</v>
      </c>
      <c r="R227" s="19" t="s">
        <v>34</v>
      </c>
      <c r="S227" s="19" t="s">
        <v>34</v>
      </c>
    </row>
    <row r="228" s="1" customFormat="1" ht="26" customHeight="1" spans="1:19">
      <c r="A228" s="15">
        <v>223</v>
      </c>
      <c r="B228" s="15" t="s">
        <v>24</v>
      </c>
      <c r="C228" s="15" t="s">
        <v>574</v>
      </c>
      <c r="D228" s="22" t="s">
        <v>26</v>
      </c>
      <c r="E228" s="34" t="s">
        <v>189</v>
      </c>
      <c r="F228" s="22" t="s">
        <v>28</v>
      </c>
      <c r="G228" s="22" t="s">
        <v>360</v>
      </c>
      <c r="H228" s="22" t="s">
        <v>34</v>
      </c>
      <c r="I228" s="22" t="s">
        <v>452</v>
      </c>
      <c r="J228" s="22">
        <v>4</v>
      </c>
      <c r="K228" s="19" t="s">
        <v>439</v>
      </c>
      <c r="L228" s="22">
        <v>4</v>
      </c>
      <c r="M228" s="22" t="s">
        <v>26</v>
      </c>
      <c r="N228" s="22" t="s">
        <v>26</v>
      </c>
      <c r="O228" s="22"/>
      <c r="P228" s="22"/>
      <c r="Q228" s="19" t="s">
        <v>33</v>
      </c>
      <c r="R228" s="19" t="s">
        <v>34</v>
      </c>
      <c r="S228" s="19" t="s">
        <v>34</v>
      </c>
    </row>
    <row r="229" s="1" customFormat="1" ht="26" customHeight="1" spans="1:19">
      <c r="A229" s="15">
        <v>224</v>
      </c>
      <c r="B229" s="15" t="s">
        <v>24</v>
      </c>
      <c r="C229" s="15" t="s">
        <v>575</v>
      </c>
      <c r="D229" s="22" t="s">
        <v>26</v>
      </c>
      <c r="E229" s="34" t="s">
        <v>189</v>
      </c>
      <c r="F229" s="22" t="s">
        <v>28</v>
      </c>
      <c r="G229" s="22" t="s">
        <v>363</v>
      </c>
      <c r="H229" s="22" t="s">
        <v>34</v>
      </c>
      <c r="I229" s="22" t="s">
        <v>441</v>
      </c>
      <c r="J229" s="22">
        <v>20</v>
      </c>
      <c r="K229" s="19" t="s">
        <v>439</v>
      </c>
      <c r="L229" s="22">
        <v>20</v>
      </c>
      <c r="M229" s="22" t="s">
        <v>26</v>
      </c>
      <c r="N229" s="22" t="s">
        <v>26</v>
      </c>
      <c r="O229" s="22"/>
      <c r="P229" s="22"/>
      <c r="Q229" s="19" t="s">
        <v>33</v>
      </c>
      <c r="R229" s="19" t="s">
        <v>34</v>
      </c>
      <c r="S229" s="19" t="s">
        <v>34</v>
      </c>
    </row>
    <row r="230" s="1" customFormat="1" ht="26" customHeight="1" spans="1:19">
      <c r="A230" s="15">
        <v>225</v>
      </c>
      <c r="B230" s="15" t="s">
        <v>24</v>
      </c>
      <c r="C230" s="15" t="s">
        <v>576</v>
      </c>
      <c r="D230" s="22" t="s">
        <v>26</v>
      </c>
      <c r="E230" s="34" t="s">
        <v>189</v>
      </c>
      <c r="F230" s="22" t="s">
        <v>28</v>
      </c>
      <c r="G230" s="22" t="s">
        <v>366</v>
      </c>
      <c r="H230" s="22" t="s">
        <v>34</v>
      </c>
      <c r="I230" s="22" t="s">
        <v>438</v>
      </c>
      <c r="J230" s="22">
        <v>12</v>
      </c>
      <c r="K230" s="19" t="s">
        <v>439</v>
      </c>
      <c r="L230" s="22">
        <v>12</v>
      </c>
      <c r="M230" s="22" t="s">
        <v>26</v>
      </c>
      <c r="N230" s="22" t="s">
        <v>26</v>
      </c>
      <c r="O230" s="22"/>
      <c r="P230" s="22"/>
      <c r="Q230" s="19" t="s">
        <v>33</v>
      </c>
      <c r="R230" s="19" t="s">
        <v>34</v>
      </c>
      <c r="S230" s="19" t="s">
        <v>34</v>
      </c>
    </row>
    <row r="231" s="1" customFormat="1" ht="26" customHeight="1" spans="1:19">
      <c r="A231" s="15">
        <v>226</v>
      </c>
      <c r="B231" s="15" t="s">
        <v>24</v>
      </c>
      <c r="C231" s="15" t="s">
        <v>577</v>
      </c>
      <c r="D231" s="22" t="s">
        <v>26</v>
      </c>
      <c r="E231" s="19" t="s">
        <v>189</v>
      </c>
      <c r="F231" s="19" t="s">
        <v>36</v>
      </c>
      <c r="G231" s="19" t="s">
        <v>578</v>
      </c>
      <c r="H231" s="19" t="s">
        <v>34</v>
      </c>
      <c r="I231" s="19" t="s">
        <v>579</v>
      </c>
      <c r="J231" s="19">
        <v>5</v>
      </c>
      <c r="K231" s="19" t="s">
        <v>118</v>
      </c>
      <c r="L231" s="19">
        <v>5</v>
      </c>
      <c r="M231" s="22" t="s">
        <v>26</v>
      </c>
      <c r="N231" s="22" t="s">
        <v>26</v>
      </c>
      <c r="O231" s="22"/>
      <c r="P231" s="22"/>
      <c r="Q231" s="19" t="s">
        <v>33</v>
      </c>
      <c r="R231" s="19" t="s">
        <v>34</v>
      </c>
      <c r="S231" s="19" t="s">
        <v>34</v>
      </c>
    </row>
    <row r="232" s="1" customFormat="1" ht="26" customHeight="1" spans="1:19">
      <c r="A232" s="15">
        <v>227</v>
      </c>
      <c r="B232" s="15" t="s">
        <v>24</v>
      </c>
      <c r="C232" s="15" t="s">
        <v>580</v>
      </c>
      <c r="D232" s="22" t="s">
        <v>26</v>
      </c>
      <c r="E232" s="19" t="s">
        <v>189</v>
      </c>
      <c r="F232" s="19" t="s">
        <v>581</v>
      </c>
      <c r="G232" s="19" t="s">
        <v>34</v>
      </c>
      <c r="H232" s="19" t="s">
        <v>34</v>
      </c>
      <c r="I232" s="19" t="s">
        <v>582</v>
      </c>
      <c r="J232" s="19">
        <f>500+598+1198+96</f>
        <v>2392</v>
      </c>
      <c r="K232" s="19" t="s">
        <v>583</v>
      </c>
      <c r="L232" s="19">
        <f>598+1198+96+500</f>
        <v>2392</v>
      </c>
      <c r="M232" s="22" t="s">
        <v>26</v>
      </c>
      <c r="N232" s="22" t="s">
        <v>26</v>
      </c>
      <c r="O232" s="22"/>
      <c r="P232" s="22"/>
      <c r="Q232" s="19" t="s">
        <v>33</v>
      </c>
      <c r="R232" s="19" t="s">
        <v>34</v>
      </c>
      <c r="S232" s="19" t="s">
        <v>34</v>
      </c>
    </row>
    <row r="233" s="1" customFormat="1" ht="26" customHeight="1" spans="1:19">
      <c r="A233" s="15">
        <v>228</v>
      </c>
      <c r="B233" s="15" t="s">
        <v>24</v>
      </c>
      <c r="C233" s="15" t="s">
        <v>584</v>
      </c>
      <c r="D233" s="22" t="s">
        <v>26</v>
      </c>
      <c r="E233" s="34" t="s">
        <v>189</v>
      </c>
      <c r="F233" s="19" t="s">
        <v>581</v>
      </c>
      <c r="G233" s="19" t="s">
        <v>34</v>
      </c>
      <c r="H233" s="19" t="s">
        <v>34</v>
      </c>
      <c r="I233" s="19" t="s">
        <v>585</v>
      </c>
      <c r="J233" s="22">
        <f>225+441</f>
        <v>666</v>
      </c>
      <c r="K233" s="19" t="s">
        <v>586</v>
      </c>
      <c r="L233" s="22">
        <f>225+441</f>
        <v>666</v>
      </c>
      <c r="M233" s="22" t="s">
        <v>26</v>
      </c>
      <c r="N233" s="22" t="s">
        <v>26</v>
      </c>
      <c r="O233" s="22"/>
      <c r="P233" s="22"/>
      <c r="Q233" s="19" t="s">
        <v>33</v>
      </c>
      <c r="R233" s="19" t="s">
        <v>34</v>
      </c>
      <c r="S233" s="19" t="s">
        <v>34</v>
      </c>
    </row>
    <row r="234" s="1" customFormat="1" ht="26" customHeight="1" spans="1:19">
      <c r="A234" s="15">
        <v>229</v>
      </c>
      <c r="B234" s="15" t="s">
        <v>24</v>
      </c>
      <c r="C234" s="15" t="s">
        <v>587</v>
      </c>
      <c r="D234" s="22" t="s">
        <v>26</v>
      </c>
      <c r="E234" s="34" t="s">
        <v>189</v>
      </c>
      <c r="F234" s="19" t="s">
        <v>77</v>
      </c>
      <c r="G234" s="19" t="s">
        <v>78</v>
      </c>
      <c r="H234" s="19" t="s">
        <v>34</v>
      </c>
      <c r="I234" s="19" t="s">
        <v>588</v>
      </c>
      <c r="J234" s="26">
        <v>60.9</v>
      </c>
      <c r="K234" s="19" t="s">
        <v>413</v>
      </c>
      <c r="L234" s="36">
        <v>60.9</v>
      </c>
      <c r="M234" s="22" t="s">
        <v>26</v>
      </c>
      <c r="N234" s="22" t="s">
        <v>26</v>
      </c>
      <c r="O234" s="22"/>
      <c r="P234" s="22"/>
      <c r="Q234" s="19" t="s">
        <v>33</v>
      </c>
      <c r="R234" s="19" t="s">
        <v>34</v>
      </c>
      <c r="S234" s="19" t="s">
        <v>34</v>
      </c>
    </row>
    <row r="235" s="1" customFormat="1" ht="26" customHeight="1" spans="1:19">
      <c r="A235" s="15">
        <v>230</v>
      </c>
      <c r="B235" s="15" t="s">
        <v>24</v>
      </c>
      <c r="C235" s="15" t="s">
        <v>589</v>
      </c>
      <c r="D235" s="22" t="s">
        <v>26</v>
      </c>
      <c r="E235" s="34" t="s">
        <v>189</v>
      </c>
      <c r="F235" s="19" t="s">
        <v>77</v>
      </c>
      <c r="G235" s="19" t="s">
        <v>110</v>
      </c>
      <c r="H235" s="19" t="s">
        <v>34</v>
      </c>
      <c r="I235" s="19" t="s">
        <v>590</v>
      </c>
      <c r="J235" s="26">
        <v>63</v>
      </c>
      <c r="K235" s="19" t="s">
        <v>413</v>
      </c>
      <c r="L235" s="36">
        <v>63</v>
      </c>
      <c r="M235" s="22" t="s">
        <v>26</v>
      </c>
      <c r="N235" s="22" t="s">
        <v>26</v>
      </c>
      <c r="O235" s="22"/>
      <c r="P235" s="22"/>
      <c r="Q235" s="19" t="s">
        <v>33</v>
      </c>
      <c r="R235" s="19" t="s">
        <v>34</v>
      </c>
      <c r="S235" s="19" t="s">
        <v>34</v>
      </c>
    </row>
    <row r="236" s="1" customFormat="1" ht="26" customHeight="1" spans="1:19">
      <c r="A236" s="15">
        <v>231</v>
      </c>
      <c r="B236" s="15" t="s">
        <v>24</v>
      </c>
      <c r="C236" s="15" t="s">
        <v>591</v>
      </c>
      <c r="D236" s="22" t="s">
        <v>26</v>
      </c>
      <c r="E236" s="34" t="s">
        <v>189</v>
      </c>
      <c r="F236" s="19" t="s">
        <v>77</v>
      </c>
      <c r="G236" s="19" t="s">
        <v>94</v>
      </c>
      <c r="H236" s="19" t="s">
        <v>34</v>
      </c>
      <c r="I236" s="19" t="s">
        <v>592</v>
      </c>
      <c r="J236" s="26">
        <v>67.2</v>
      </c>
      <c r="K236" s="19" t="s">
        <v>413</v>
      </c>
      <c r="L236" s="36">
        <v>67.2</v>
      </c>
      <c r="M236" s="22" t="s">
        <v>26</v>
      </c>
      <c r="N236" s="22" t="s">
        <v>26</v>
      </c>
      <c r="O236" s="22"/>
      <c r="P236" s="22"/>
      <c r="Q236" s="19" t="s">
        <v>33</v>
      </c>
      <c r="R236" s="19" t="s">
        <v>34</v>
      </c>
      <c r="S236" s="19" t="s">
        <v>34</v>
      </c>
    </row>
    <row r="237" s="1" customFormat="1" ht="26" customHeight="1" spans="1:19">
      <c r="A237" s="15">
        <v>232</v>
      </c>
      <c r="B237" s="15" t="s">
        <v>24</v>
      </c>
      <c r="C237" s="15" t="s">
        <v>593</v>
      </c>
      <c r="D237" s="22" t="s">
        <v>26</v>
      </c>
      <c r="E237" s="34" t="s">
        <v>189</v>
      </c>
      <c r="F237" s="19" t="s">
        <v>77</v>
      </c>
      <c r="G237" s="19" t="s">
        <v>105</v>
      </c>
      <c r="H237" s="19" t="s">
        <v>34</v>
      </c>
      <c r="I237" s="19" t="s">
        <v>594</v>
      </c>
      <c r="J237" s="26">
        <v>23.1</v>
      </c>
      <c r="K237" s="19" t="s">
        <v>413</v>
      </c>
      <c r="L237" s="36">
        <v>23.1</v>
      </c>
      <c r="M237" s="22" t="s">
        <v>26</v>
      </c>
      <c r="N237" s="22" t="s">
        <v>26</v>
      </c>
      <c r="O237" s="22"/>
      <c r="P237" s="22"/>
      <c r="Q237" s="19" t="s">
        <v>33</v>
      </c>
      <c r="R237" s="19" t="s">
        <v>34</v>
      </c>
      <c r="S237" s="19" t="s">
        <v>34</v>
      </c>
    </row>
    <row r="238" s="1" customFormat="1" ht="26" customHeight="1" spans="1:19">
      <c r="A238" s="15">
        <v>233</v>
      </c>
      <c r="B238" s="15" t="s">
        <v>24</v>
      </c>
      <c r="C238" s="15" t="s">
        <v>595</v>
      </c>
      <c r="D238" s="22" t="s">
        <v>26</v>
      </c>
      <c r="E238" s="34" t="s">
        <v>189</v>
      </c>
      <c r="F238" s="19" t="s">
        <v>77</v>
      </c>
      <c r="G238" s="19" t="s">
        <v>596</v>
      </c>
      <c r="H238" s="19" t="s">
        <v>34</v>
      </c>
      <c r="I238" s="19" t="s">
        <v>597</v>
      </c>
      <c r="J238" s="26">
        <v>10.5</v>
      </c>
      <c r="K238" s="19" t="s">
        <v>413</v>
      </c>
      <c r="L238" s="36">
        <v>10.5</v>
      </c>
      <c r="M238" s="22" t="s">
        <v>26</v>
      </c>
      <c r="N238" s="22" t="s">
        <v>26</v>
      </c>
      <c r="O238" s="22"/>
      <c r="P238" s="22"/>
      <c r="Q238" s="19" t="s">
        <v>33</v>
      </c>
      <c r="R238" s="19" t="s">
        <v>34</v>
      </c>
      <c r="S238" s="19" t="s">
        <v>34</v>
      </c>
    </row>
    <row r="239" s="1" customFormat="1" ht="26" customHeight="1" spans="1:19">
      <c r="A239" s="15">
        <v>234</v>
      </c>
      <c r="B239" s="15" t="s">
        <v>24</v>
      </c>
      <c r="C239" s="15" t="s">
        <v>598</v>
      </c>
      <c r="D239" s="22" t="s">
        <v>26</v>
      </c>
      <c r="E239" s="34" t="s">
        <v>189</v>
      </c>
      <c r="F239" s="22" t="s">
        <v>28</v>
      </c>
      <c r="G239" s="19" t="s">
        <v>599</v>
      </c>
      <c r="H239" s="19" t="s">
        <v>34</v>
      </c>
      <c r="I239" s="19" t="s">
        <v>600</v>
      </c>
      <c r="J239" s="26">
        <v>132.3</v>
      </c>
      <c r="K239" s="19" t="s">
        <v>413</v>
      </c>
      <c r="L239" s="36">
        <v>132.3</v>
      </c>
      <c r="M239" s="22" t="s">
        <v>26</v>
      </c>
      <c r="N239" s="22" t="s">
        <v>26</v>
      </c>
      <c r="O239" s="22"/>
      <c r="P239" s="22"/>
      <c r="Q239" s="19" t="s">
        <v>33</v>
      </c>
      <c r="R239" s="19" t="s">
        <v>34</v>
      </c>
      <c r="S239" s="19" t="s">
        <v>34</v>
      </c>
    </row>
    <row r="240" s="1" customFormat="1" ht="26" customHeight="1" spans="1:19">
      <c r="A240" s="15">
        <v>235</v>
      </c>
      <c r="B240" s="15" t="s">
        <v>24</v>
      </c>
      <c r="C240" s="15" t="s">
        <v>601</v>
      </c>
      <c r="D240" s="22" t="s">
        <v>26</v>
      </c>
      <c r="E240" s="34" t="s">
        <v>189</v>
      </c>
      <c r="F240" s="19" t="s">
        <v>73</v>
      </c>
      <c r="G240" s="19" t="s">
        <v>313</v>
      </c>
      <c r="H240" s="19" t="s">
        <v>34</v>
      </c>
      <c r="I240" s="19" t="s">
        <v>602</v>
      </c>
      <c r="J240" s="26">
        <v>16.8</v>
      </c>
      <c r="K240" s="19" t="s">
        <v>413</v>
      </c>
      <c r="L240" s="36">
        <v>16.8</v>
      </c>
      <c r="M240" s="22" t="s">
        <v>26</v>
      </c>
      <c r="N240" s="22" t="s">
        <v>26</v>
      </c>
      <c r="O240" s="22"/>
      <c r="P240" s="22"/>
      <c r="Q240" s="19" t="s">
        <v>33</v>
      </c>
      <c r="R240" s="19" t="s">
        <v>34</v>
      </c>
      <c r="S240" s="19" t="s">
        <v>34</v>
      </c>
    </row>
    <row r="241" s="1" customFormat="1" ht="26" customHeight="1" spans="1:19">
      <c r="A241" s="15">
        <v>236</v>
      </c>
      <c r="B241" s="15" t="s">
        <v>24</v>
      </c>
      <c r="C241" s="15" t="s">
        <v>603</v>
      </c>
      <c r="D241" s="22" t="s">
        <v>26</v>
      </c>
      <c r="E241" s="34" t="s">
        <v>189</v>
      </c>
      <c r="F241" s="19" t="s">
        <v>73</v>
      </c>
      <c r="G241" s="19" t="s">
        <v>302</v>
      </c>
      <c r="H241" s="19" t="s">
        <v>34</v>
      </c>
      <c r="I241" s="19" t="s">
        <v>604</v>
      </c>
      <c r="J241" s="26">
        <v>6.3</v>
      </c>
      <c r="K241" s="19" t="s">
        <v>413</v>
      </c>
      <c r="L241" s="36">
        <v>6.3</v>
      </c>
      <c r="M241" s="22" t="s">
        <v>26</v>
      </c>
      <c r="N241" s="22" t="s">
        <v>26</v>
      </c>
      <c r="O241" s="22"/>
      <c r="P241" s="22"/>
      <c r="Q241" s="19" t="s">
        <v>33</v>
      </c>
      <c r="R241" s="19" t="s">
        <v>34</v>
      </c>
      <c r="S241" s="19" t="s">
        <v>34</v>
      </c>
    </row>
    <row r="242" s="1" customFormat="1" ht="26" customHeight="1" spans="1:19">
      <c r="A242" s="15">
        <v>237</v>
      </c>
      <c r="B242" s="15" t="s">
        <v>24</v>
      </c>
      <c r="C242" s="15" t="s">
        <v>605</v>
      </c>
      <c r="D242" s="22" t="s">
        <v>26</v>
      </c>
      <c r="E242" s="34" t="s">
        <v>189</v>
      </c>
      <c r="F242" s="19" t="s">
        <v>73</v>
      </c>
      <c r="G242" s="19" t="s">
        <v>299</v>
      </c>
      <c r="H242" s="19" t="s">
        <v>34</v>
      </c>
      <c r="I242" s="19" t="s">
        <v>606</v>
      </c>
      <c r="J242" s="26">
        <v>27.3</v>
      </c>
      <c r="K242" s="19" t="s">
        <v>413</v>
      </c>
      <c r="L242" s="36">
        <v>27.3</v>
      </c>
      <c r="M242" s="22" t="s">
        <v>26</v>
      </c>
      <c r="N242" s="22" t="s">
        <v>26</v>
      </c>
      <c r="O242" s="22"/>
      <c r="P242" s="22"/>
      <c r="Q242" s="19" t="s">
        <v>33</v>
      </c>
      <c r="R242" s="19" t="s">
        <v>34</v>
      </c>
      <c r="S242" s="19" t="s">
        <v>34</v>
      </c>
    </row>
    <row r="243" s="1" customFormat="1" ht="26" customHeight="1" spans="1:19">
      <c r="A243" s="15">
        <v>238</v>
      </c>
      <c r="B243" s="15" t="s">
        <v>24</v>
      </c>
      <c r="C243" s="15" t="s">
        <v>607</v>
      </c>
      <c r="D243" s="22" t="s">
        <v>26</v>
      </c>
      <c r="E243" s="34" t="s">
        <v>189</v>
      </c>
      <c r="F243" s="19" t="s">
        <v>73</v>
      </c>
      <c r="G243" s="19" t="s">
        <v>336</v>
      </c>
      <c r="H243" s="19" t="s">
        <v>34</v>
      </c>
      <c r="I243" s="19" t="s">
        <v>608</v>
      </c>
      <c r="J243" s="26">
        <v>33.6</v>
      </c>
      <c r="K243" s="19" t="s">
        <v>413</v>
      </c>
      <c r="L243" s="36">
        <v>33.6</v>
      </c>
      <c r="M243" s="22" t="s">
        <v>26</v>
      </c>
      <c r="N243" s="22" t="s">
        <v>26</v>
      </c>
      <c r="O243" s="22"/>
      <c r="P243" s="22"/>
      <c r="Q243" s="19" t="s">
        <v>33</v>
      </c>
      <c r="R243" s="19" t="s">
        <v>34</v>
      </c>
      <c r="S243" s="19" t="s">
        <v>34</v>
      </c>
    </row>
    <row r="244" s="1" customFormat="1" ht="26" customHeight="1" spans="1:19">
      <c r="A244" s="15">
        <v>239</v>
      </c>
      <c r="B244" s="15" t="s">
        <v>24</v>
      </c>
      <c r="C244" s="15" t="s">
        <v>609</v>
      </c>
      <c r="D244" s="22" t="s">
        <v>26</v>
      </c>
      <c r="E244" s="34" t="s">
        <v>189</v>
      </c>
      <c r="F244" s="19" t="s">
        <v>51</v>
      </c>
      <c r="G244" s="19" t="s">
        <v>221</v>
      </c>
      <c r="H244" s="19" t="s">
        <v>34</v>
      </c>
      <c r="I244" s="19" t="s">
        <v>610</v>
      </c>
      <c r="J244" s="26">
        <v>6.3</v>
      </c>
      <c r="K244" s="19" t="s">
        <v>413</v>
      </c>
      <c r="L244" s="36">
        <v>6.3</v>
      </c>
      <c r="M244" s="22" t="s">
        <v>26</v>
      </c>
      <c r="N244" s="22" t="s">
        <v>26</v>
      </c>
      <c r="O244" s="22"/>
      <c r="P244" s="22"/>
      <c r="Q244" s="19" t="s">
        <v>33</v>
      </c>
      <c r="R244" s="19" t="s">
        <v>34</v>
      </c>
      <c r="S244" s="19" t="s">
        <v>34</v>
      </c>
    </row>
    <row r="245" s="1" customFormat="1" ht="26" customHeight="1" spans="1:19">
      <c r="A245" s="15">
        <v>240</v>
      </c>
      <c r="B245" s="15" t="s">
        <v>24</v>
      </c>
      <c r="C245" s="15" t="s">
        <v>611</v>
      </c>
      <c r="D245" s="22" t="s">
        <v>26</v>
      </c>
      <c r="E245" s="34" t="s">
        <v>189</v>
      </c>
      <c r="F245" s="19" t="s">
        <v>51</v>
      </c>
      <c r="G245" s="19" t="s">
        <v>526</v>
      </c>
      <c r="H245" s="19" t="s">
        <v>34</v>
      </c>
      <c r="I245" s="19" t="s">
        <v>612</v>
      </c>
      <c r="J245" s="26">
        <v>73.5</v>
      </c>
      <c r="K245" s="19" t="s">
        <v>413</v>
      </c>
      <c r="L245" s="36">
        <v>73.5</v>
      </c>
      <c r="M245" s="22" t="s">
        <v>26</v>
      </c>
      <c r="N245" s="22" t="s">
        <v>26</v>
      </c>
      <c r="O245" s="22"/>
      <c r="P245" s="22"/>
      <c r="Q245" s="19" t="s">
        <v>33</v>
      </c>
      <c r="R245" s="19" t="s">
        <v>34</v>
      </c>
      <c r="S245" s="19" t="s">
        <v>34</v>
      </c>
    </row>
    <row r="246" s="1" customFormat="1" ht="26" customHeight="1" spans="1:19">
      <c r="A246" s="15">
        <v>241</v>
      </c>
      <c r="B246" s="15" t="s">
        <v>24</v>
      </c>
      <c r="C246" s="15" t="s">
        <v>613</v>
      </c>
      <c r="D246" s="22" t="s">
        <v>26</v>
      </c>
      <c r="E246" s="34" t="s">
        <v>189</v>
      </c>
      <c r="F246" s="19" t="s">
        <v>51</v>
      </c>
      <c r="G246" s="19" t="s">
        <v>224</v>
      </c>
      <c r="H246" s="19" t="s">
        <v>34</v>
      </c>
      <c r="I246" s="19" t="s">
        <v>614</v>
      </c>
      <c r="J246" s="26">
        <v>6.3</v>
      </c>
      <c r="K246" s="19" t="s">
        <v>413</v>
      </c>
      <c r="L246" s="36">
        <v>6.3</v>
      </c>
      <c r="M246" s="22" t="s">
        <v>26</v>
      </c>
      <c r="N246" s="22" t="s">
        <v>26</v>
      </c>
      <c r="O246" s="22"/>
      <c r="P246" s="22"/>
      <c r="Q246" s="19" t="s">
        <v>33</v>
      </c>
      <c r="R246" s="19" t="s">
        <v>34</v>
      </c>
      <c r="S246" s="19" t="s">
        <v>34</v>
      </c>
    </row>
    <row r="247" s="1" customFormat="1" ht="26" customHeight="1" spans="1:19">
      <c r="A247" s="15">
        <v>242</v>
      </c>
      <c r="B247" s="15" t="s">
        <v>24</v>
      </c>
      <c r="C247" s="15" t="s">
        <v>615</v>
      </c>
      <c r="D247" s="22" t="s">
        <v>26</v>
      </c>
      <c r="E247" s="34" t="s">
        <v>189</v>
      </c>
      <c r="F247" s="19" t="s">
        <v>51</v>
      </c>
      <c r="G247" s="19" t="s">
        <v>52</v>
      </c>
      <c r="H247" s="19" t="s">
        <v>34</v>
      </c>
      <c r="I247" s="19" t="s">
        <v>616</v>
      </c>
      <c r="J247" s="26">
        <v>222.6</v>
      </c>
      <c r="K247" s="19" t="s">
        <v>413</v>
      </c>
      <c r="L247" s="36">
        <v>222.6</v>
      </c>
      <c r="M247" s="22" t="s">
        <v>26</v>
      </c>
      <c r="N247" s="22" t="s">
        <v>26</v>
      </c>
      <c r="O247" s="22"/>
      <c r="P247" s="22"/>
      <c r="Q247" s="19" t="s">
        <v>33</v>
      </c>
      <c r="R247" s="19" t="s">
        <v>34</v>
      </c>
      <c r="S247" s="19" t="s">
        <v>34</v>
      </c>
    </row>
    <row r="248" s="1" customFormat="1" ht="26" customHeight="1" spans="1:19">
      <c r="A248" s="15">
        <v>243</v>
      </c>
      <c r="B248" s="15" t="s">
        <v>24</v>
      </c>
      <c r="C248" s="15" t="s">
        <v>617</v>
      </c>
      <c r="D248" s="22" t="s">
        <v>26</v>
      </c>
      <c r="E248" s="34" t="s">
        <v>189</v>
      </c>
      <c r="F248" s="19" t="s">
        <v>56</v>
      </c>
      <c r="G248" s="19" t="s">
        <v>476</v>
      </c>
      <c r="H248" s="19" t="s">
        <v>34</v>
      </c>
      <c r="I248" s="19" t="s">
        <v>618</v>
      </c>
      <c r="J248" s="26">
        <v>29.4</v>
      </c>
      <c r="K248" s="19" t="s">
        <v>413</v>
      </c>
      <c r="L248" s="36">
        <v>29.4</v>
      </c>
      <c r="M248" s="22" t="s">
        <v>26</v>
      </c>
      <c r="N248" s="22" t="s">
        <v>26</v>
      </c>
      <c r="O248" s="22"/>
      <c r="P248" s="22"/>
      <c r="Q248" s="19" t="s">
        <v>33</v>
      </c>
      <c r="R248" s="19" t="s">
        <v>34</v>
      </c>
      <c r="S248" s="19" t="s">
        <v>34</v>
      </c>
    </row>
    <row r="249" s="1" customFormat="1" ht="26" customHeight="1" spans="1:19">
      <c r="A249" s="15">
        <v>244</v>
      </c>
      <c r="B249" s="15" t="s">
        <v>24</v>
      </c>
      <c r="C249" s="15" t="s">
        <v>619</v>
      </c>
      <c r="D249" s="22" t="s">
        <v>26</v>
      </c>
      <c r="E249" s="34" t="s">
        <v>189</v>
      </c>
      <c r="F249" s="19" t="s">
        <v>56</v>
      </c>
      <c r="G249" s="19" t="s">
        <v>456</v>
      </c>
      <c r="H249" s="19" t="s">
        <v>34</v>
      </c>
      <c r="I249" s="19" t="s">
        <v>620</v>
      </c>
      <c r="J249" s="26">
        <v>50.4</v>
      </c>
      <c r="K249" s="19" t="s">
        <v>413</v>
      </c>
      <c r="L249" s="36">
        <v>50.4</v>
      </c>
      <c r="M249" s="22" t="s">
        <v>26</v>
      </c>
      <c r="N249" s="22" t="s">
        <v>26</v>
      </c>
      <c r="O249" s="22"/>
      <c r="P249" s="22"/>
      <c r="Q249" s="19" t="s">
        <v>33</v>
      </c>
      <c r="R249" s="19" t="s">
        <v>34</v>
      </c>
      <c r="S249" s="19" t="s">
        <v>34</v>
      </c>
    </row>
    <row r="250" s="1" customFormat="1" ht="26" customHeight="1" spans="1:19">
      <c r="A250" s="15">
        <v>245</v>
      </c>
      <c r="B250" s="15" t="s">
        <v>24</v>
      </c>
      <c r="C250" s="15" t="s">
        <v>621</v>
      </c>
      <c r="D250" s="22" t="s">
        <v>26</v>
      </c>
      <c r="E250" s="34" t="s">
        <v>189</v>
      </c>
      <c r="F250" s="19" t="s">
        <v>56</v>
      </c>
      <c r="G250" s="19" t="s">
        <v>190</v>
      </c>
      <c r="H250" s="19" t="s">
        <v>34</v>
      </c>
      <c r="I250" s="19" t="s">
        <v>622</v>
      </c>
      <c r="J250" s="26">
        <v>12.6</v>
      </c>
      <c r="K250" s="19" t="s">
        <v>413</v>
      </c>
      <c r="L250" s="36">
        <v>12.6</v>
      </c>
      <c r="M250" s="22" t="s">
        <v>26</v>
      </c>
      <c r="N250" s="22" t="s">
        <v>26</v>
      </c>
      <c r="O250" s="22"/>
      <c r="P250" s="22"/>
      <c r="Q250" s="19" t="s">
        <v>33</v>
      </c>
      <c r="R250" s="19" t="s">
        <v>34</v>
      </c>
      <c r="S250" s="19" t="s">
        <v>34</v>
      </c>
    </row>
    <row r="251" s="1" customFormat="1" ht="26" customHeight="1" spans="1:19">
      <c r="A251" s="15">
        <v>246</v>
      </c>
      <c r="B251" s="15" t="s">
        <v>24</v>
      </c>
      <c r="C251" s="15" t="s">
        <v>623</v>
      </c>
      <c r="D251" s="22" t="s">
        <v>26</v>
      </c>
      <c r="E251" s="34" t="s">
        <v>189</v>
      </c>
      <c r="F251" s="19" t="s">
        <v>46</v>
      </c>
      <c r="G251" s="19" t="s">
        <v>430</v>
      </c>
      <c r="H251" s="19" t="s">
        <v>34</v>
      </c>
      <c r="I251" s="19" t="s">
        <v>624</v>
      </c>
      <c r="J251" s="26">
        <v>100.8</v>
      </c>
      <c r="K251" s="19" t="s">
        <v>413</v>
      </c>
      <c r="L251" s="36">
        <v>100.8</v>
      </c>
      <c r="M251" s="22" t="s">
        <v>26</v>
      </c>
      <c r="N251" s="22" t="s">
        <v>26</v>
      </c>
      <c r="O251" s="22"/>
      <c r="P251" s="22"/>
      <c r="Q251" s="19" t="s">
        <v>33</v>
      </c>
      <c r="R251" s="19" t="s">
        <v>34</v>
      </c>
      <c r="S251" s="19" t="s">
        <v>34</v>
      </c>
    </row>
    <row r="252" s="1" customFormat="1" ht="26" customHeight="1" spans="1:19">
      <c r="A252" s="15">
        <v>247</v>
      </c>
      <c r="B252" s="15" t="s">
        <v>24</v>
      </c>
      <c r="C252" s="15" t="s">
        <v>625</v>
      </c>
      <c r="D252" s="22" t="s">
        <v>26</v>
      </c>
      <c r="E252" s="34" t="s">
        <v>189</v>
      </c>
      <c r="F252" s="19" t="s">
        <v>46</v>
      </c>
      <c r="G252" s="19" t="s">
        <v>433</v>
      </c>
      <c r="H252" s="19" t="s">
        <v>34</v>
      </c>
      <c r="I252" s="19" t="s">
        <v>626</v>
      </c>
      <c r="J252" s="26">
        <v>21</v>
      </c>
      <c r="K252" s="19" t="s">
        <v>413</v>
      </c>
      <c r="L252" s="36">
        <v>21</v>
      </c>
      <c r="M252" s="22" t="s">
        <v>26</v>
      </c>
      <c r="N252" s="22" t="s">
        <v>26</v>
      </c>
      <c r="O252" s="22"/>
      <c r="P252" s="22"/>
      <c r="Q252" s="19" t="s">
        <v>33</v>
      </c>
      <c r="R252" s="19" t="s">
        <v>34</v>
      </c>
      <c r="S252" s="19" t="s">
        <v>34</v>
      </c>
    </row>
    <row r="253" s="1" customFormat="1" ht="26" customHeight="1" spans="1:19">
      <c r="A253" s="15">
        <v>248</v>
      </c>
      <c r="B253" s="15" t="s">
        <v>24</v>
      </c>
      <c r="C253" s="15" t="s">
        <v>627</v>
      </c>
      <c r="D253" s="22" t="s">
        <v>26</v>
      </c>
      <c r="E253" s="34" t="s">
        <v>189</v>
      </c>
      <c r="F253" s="19" t="s">
        <v>120</v>
      </c>
      <c r="G253" s="19" t="s">
        <v>121</v>
      </c>
      <c r="H253" s="19" t="s">
        <v>34</v>
      </c>
      <c r="I253" s="19" t="s">
        <v>628</v>
      </c>
      <c r="J253" s="26">
        <v>21</v>
      </c>
      <c r="K253" s="19" t="s">
        <v>413</v>
      </c>
      <c r="L253" s="36">
        <v>21</v>
      </c>
      <c r="M253" s="22" t="s">
        <v>26</v>
      </c>
      <c r="N253" s="22" t="s">
        <v>26</v>
      </c>
      <c r="O253" s="22"/>
      <c r="P253" s="22"/>
      <c r="Q253" s="19" t="s">
        <v>33</v>
      </c>
      <c r="R253" s="19" t="s">
        <v>34</v>
      </c>
      <c r="S253" s="19" t="s">
        <v>34</v>
      </c>
    </row>
    <row r="254" s="1" customFormat="1" ht="26" customHeight="1" spans="1:19">
      <c r="A254" s="15">
        <v>249</v>
      </c>
      <c r="B254" s="15" t="s">
        <v>24</v>
      </c>
      <c r="C254" s="15" t="s">
        <v>629</v>
      </c>
      <c r="D254" s="22" t="s">
        <v>26</v>
      </c>
      <c r="E254" s="34" t="s">
        <v>189</v>
      </c>
      <c r="F254" s="19" t="s">
        <v>120</v>
      </c>
      <c r="G254" s="19" t="s">
        <v>130</v>
      </c>
      <c r="H254" s="19" t="s">
        <v>34</v>
      </c>
      <c r="I254" s="19" t="s">
        <v>630</v>
      </c>
      <c r="J254" s="26">
        <v>10.5</v>
      </c>
      <c r="K254" s="19" t="s">
        <v>413</v>
      </c>
      <c r="L254" s="36">
        <v>10.5</v>
      </c>
      <c r="M254" s="22" t="s">
        <v>26</v>
      </c>
      <c r="N254" s="22" t="s">
        <v>26</v>
      </c>
      <c r="O254" s="22"/>
      <c r="P254" s="22"/>
      <c r="Q254" s="19" t="s">
        <v>33</v>
      </c>
      <c r="R254" s="19" t="s">
        <v>34</v>
      </c>
      <c r="S254" s="19" t="s">
        <v>34</v>
      </c>
    </row>
    <row r="255" s="1" customFormat="1" ht="26" customHeight="1" spans="1:19">
      <c r="A255" s="15">
        <v>250</v>
      </c>
      <c r="B255" s="15" t="s">
        <v>24</v>
      </c>
      <c r="C255" s="15" t="s">
        <v>631</v>
      </c>
      <c r="D255" s="22" t="s">
        <v>26</v>
      </c>
      <c r="E255" s="34" t="s">
        <v>189</v>
      </c>
      <c r="F255" s="19" t="s">
        <v>120</v>
      </c>
      <c r="G255" s="19" t="s">
        <v>552</v>
      </c>
      <c r="H255" s="19" t="s">
        <v>34</v>
      </c>
      <c r="I255" s="19" t="s">
        <v>632</v>
      </c>
      <c r="J255" s="26">
        <v>6.3</v>
      </c>
      <c r="K255" s="19" t="s">
        <v>413</v>
      </c>
      <c r="L255" s="36">
        <v>6.3</v>
      </c>
      <c r="M255" s="22" t="s">
        <v>26</v>
      </c>
      <c r="N255" s="22" t="s">
        <v>26</v>
      </c>
      <c r="O255" s="22"/>
      <c r="P255" s="22"/>
      <c r="Q255" s="19" t="s">
        <v>33</v>
      </c>
      <c r="R255" s="19" t="s">
        <v>34</v>
      </c>
      <c r="S255" s="19" t="s">
        <v>34</v>
      </c>
    </row>
    <row r="256" s="1" customFormat="1" ht="26" customHeight="1" spans="1:19">
      <c r="A256" s="15">
        <v>251</v>
      </c>
      <c r="B256" s="15" t="s">
        <v>24</v>
      </c>
      <c r="C256" s="15" t="s">
        <v>633</v>
      </c>
      <c r="D256" s="22" t="s">
        <v>26</v>
      </c>
      <c r="E256" s="34" t="s">
        <v>189</v>
      </c>
      <c r="F256" s="19" t="s">
        <v>120</v>
      </c>
      <c r="G256" s="19" t="s">
        <v>547</v>
      </c>
      <c r="H256" s="19" t="s">
        <v>34</v>
      </c>
      <c r="I256" s="19" t="s">
        <v>634</v>
      </c>
      <c r="J256" s="26">
        <v>8.4</v>
      </c>
      <c r="K256" s="19" t="s">
        <v>413</v>
      </c>
      <c r="L256" s="36">
        <v>8.4</v>
      </c>
      <c r="M256" s="22" t="s">
        <v>26</v>
      </c>
      <c r="N256" s="22" t="s">
        <v>26</v>
      </c>
      <c r="O256" s="22"/>
      <c r="P256" s="22"/>
      <c r="Q256" s="19" t="s">
        <v>33</v>
      </c>
      <c r="R256" s="19" t="s">
        <v>34</v>
      </c>
      <c r="S256" s="19" t="s">
        <v>34</v>
      </c>
    </row>
    <row r="257" s="1" customFormat="1" ht="26" customHeight="1" spans="1:19">
      <c r="A257" s="15">
        <v>252</v>
      </c>
      <c r="B257" s="15" t="s">
        <v>24</v>
      </c>
      <c r="C257" s="15" t="s">
        <v>635</v>
      </c>
      <c r="D257" s="22" t="s">
        <v>26</v>
      </c>
      <c r="E257" s="34" t="s">
        <v>189</v>
      </c>
      <c r="F257" s="19" t="s">
        <v>120</v>
      </c>
      <c r="G257" s="19" t="s">
        <v>127</v>
      </c>
      <c r="H257" s="19" t="s">
        <v>34</v>
      </c>
      <c r="I257" s="19" t="s">
        <v>636</v>
      </c>
      <c r="J257" s="26">
        <v>23.1</v>
      </c>
      <c r="K257" s="19" t="s">
        <v>413</v>
      </c>
      <c r="L257" s="36">
        <v>23.1</v>
      </c>
      <c r="M257" s="22" t="s">
        <v>26</v>
      </c>
      <c r="N257" s="22" t="s">
        <v>26</v>
      </c>
      <c r="O257" s="22"/>
      <c r="P257" s="22"/>
      <c r="Q257" s="19" t="s">
        <v>33</v>
      </c>
      <c r="R257" s="19" t="s">
        <v>34</v>
      </c>
      <c r="S257" s="19" t="s">
        <v>34</v>
      </c>
    </row>
    <row r="258" s="1" customFormat="1" ht="26" customHeight="1" spans="1:19">
      <c r="A258" s="15">
        <v>253</v>
      </c>
      <c r="B258" s="15" t="s">
        <v>24</v>
      </c>
      <c r="C258" s="15" t="s">
        <v>637</v>
      </c>
      <c r="D258" s="22" t="s">
        <v>26</v>
      </c>
      <c r="E258" s="34" t="s">
        <v>189</v>
      </c>
      <c r="F258" s="19" t="s">
        <v>36</v>
      </c>
      <c r="G258" s="19" t="s">
        <v>284</v>
      </c>
      <c r="H258" s="19" t="s">
        <v>34</v>
      </c>
      <c r="I258" s="19" t="s">
        <v>638</v>
      </c>
      <c r="J258" s="26">
        <v>12.6</v>
      </c>
      <c r="K258" s="19" t="s">
        <v>413</v>
      </c>
      <c r="L258" s="36">
        <v>12.6</v>
      </c>
      <c r="M258" s="22" t="s">
        <v>26</v>
      </c>
      <c r="N258" s="22" t="s">
        <v>26</v>
      </c>
      <c r="O258" s="22"/>
      <c r="P258" s="22"/>
      <c r="Q258" s="19" t="s">
        <v>33</v>
      </c>
      <c r="R258" s="19" t="s">
        <v>34</v>
      </c>
      <c r="S258" s="19" t="s">
        <v>34</v>
      </c>
    </row>
    <row r="259" s="1" customFormat="1" ht="26" customHeight="1" spans="1:19">
      <c r="A259" s="15">
        <v>254</v>
      </c>
      <c r="B259" s="15" t="s">
        <v>24</v>
      </c>
      <c r="C259" s="15" t="s">
        <v>639</v>
      </c>
      <c r="D259" s="22" t="s">
        <v>26</v>
      </c>
      <c r="E259" s="34" t="s">
        <v>189</v>
      </c>
      <c r="F259" s="19" t="s">
        <v>36</v>
      </c>
      <c r="G259" s="19" t="s">
        <v>290</v>
      </c>
      <c r="H259" s="19" t="s">
        <v>34</v>
      </c>
      <c r="I259" s="19" t="s">
        <v>640</v>
      </c>
      <c r="J259" s="26">
        <v>44.1</v>
      </c>
      <c r="K259" s="19" t="s">
        <v>413</v>
      </c>
      <c r="L259" s="36">
        <v>44.1</v>
      </c>
      <c r="M259" s="22" t="s">
        <v>26</v>
      </c>
      <c r="N259" s="22" t="s">
        <v>26</v>
      </c>
      <c r="O259" s="22"/>
      <c r="P259" s="22"/>
      <c r="Q259" s="19" t="s">
        <v>33</v>
      </c>
      <c r="R259" s="19" t="s">
        <v>34</v>
      </c>
      <c r="S259" s="19" t="s">
        <v>34</v>
      </c>
    </row>
    <row r="260" s="1" customFormat="1" ht="26" customHeight="1" spans="1:19">
      <c r="A260" s="15">
        <v>255</v>
      </c>
      <c r="B260" s="15" t="s">
        <v>24</v>
      </c>
      <c r="C260" s="15" t="s">
        <v>641</v>
      </c>
      <c r="D260" s="22" t="s">
        <v>26</v>
      </c>
      <c r="E260" s="34" t="s">
        <v>189</v>
      </c>
      <c r="F260" s="19" t="s">
        <v>41</v>
      </c>
      <c r="G260" s="19" t="s">
        <v>522</v>
      </c>
      <c r="H260" s="19" t="s">
        <v>34</v>
      </c>
      <c r="I260" s="19" t="s">
        <v>642</v>
      </c>
      <c r="J260" s="26">
        <v>71.4</v>
      </c>
      <c r="K260" s="19" t="s">
        <v>413</v>
      </c>
      <c r="L260" s="36">
        <v>71.4</v>
      </c>
      <c r="M260" s="22" t="s">
        <v>26</v>
      </c>
      <c r="N260" s="22" t="s">
        <v>26</v>
      </c>
      <c r="O260" s="22"/>
      <c r="P260" s="22"/>
      <c r="Q260" s="19" t="s">
        <v>33</v>
      </c>
      <c r="R260" s="19" t="s">
        <v>34</v>
      </c>
      <c r="S260" s="19" t="s">
        <v>34</v>
      </c>
    </row>
    <row r="261" s="1" customFormat="1" ht="26" customHeight="1" spans="1:19">
      <c r="A261" s="15">
        <v>256</v>
      </c>
      <c r="B261" s="15" t="s">
        <v>24</v>
      </c>
      <c r="C261" s="15" t="s">
        <v>643</v>
      </c>
      <c r="D261" s="22" t="s">
        <v>26</v>
      </c>
      <c r="E261" s="34" t="s">
        <v>189</v>
      </c>
      <c r="F261" s="19" t="s">
        <v>41</v>
      </c>
      <c r="G261" s="19" t="s">
        <v>201</v>
      </c>
      <c r="H261" s="19" t="s">
        <v>34</v>
      </c>
      <c r="I261" s="19" t="s">
        <v>644</v>
      </c>
      <c r="J261" s="26">
        <v>159.6</v>
      </c>
      <c r="K261" s="19" t="s">
        <v>413</v>
      </c>
      <c r="L261" s="36">
        <v>159.6</v>
      </c>
      <c r="M261" s="22" t="s">
        <v>26</v>
      </c>
      <c r="N261" s="22" t="s">
        <v>26</v>
      </c>
      <c r="O261" s="22"/>
      <c r="P261" s="22"/>
      <c r="Q261" s="19" t="s">
        <v>33</v>
      </c>
      <c r="R261" s="19" t="s">
        <v>34</v>
      </c>
      <c r="S261" s="19" t="s">
        <v>34</v>
      </c>
    </row>
    <row r="262" s="1" customFormat="1" ht="26" customHeight="1" spans="1:19">
      <c r="A262" s="15">
        <v>257</v>
      </c>
      <c r="B262" s="15" t="s">
        <v>24</v>
      </c>
      <c r="C262" s="15" t="s">
        <v>645</v>
      </c>
      <c r="D262" s="22" t="s">
        <v>26</v>
      </c>
      <c r="E262" s="34" t="s">
        <v>189</v>
      </c>
      <c r="F262" s="19" t="s">
        <v>41</v>
      </c>
      <c r="G262" s="19" t="s">
        <v>520</v>
      </c>
      <c r="H262" s="19" t="s">
        <v>34</v>
      </c>
      <c r="I262" s="19" t="s">
        <v>646</v>
      </c>
      <c r="J262" s="26">
        <v>54.6</v>
      </c>
      <c r="K262" s="19" t="s">
        <v>413</v>
      </c>
      <c r="L262" s="36">
        <v>54.6</v>
      </c>
      <c r="M262" s="22" t="s">
        <v>26</v>
      </c>
      <c r="N262" s="22" t="s">
        <v>26</v>
      </c>
      <c r="O262" s="22"/>
      <c r="P262" s="22"/>
      <c r="Q262" s="19" t="s">
        <v>33</v>
      </c>
      <c r="R262" s="19" t="s">
        <v>34</v>
      </c>
      <c r="S262" s="19" t="s">
        <v>34</v>
      </c>
    </row>
    <row r="263" s="1" customFormat="1" ht="26" customHeight="1" spans="1:19">
      <c r="A263" s="15">
        <v>258</v>
      </c>
      <c r="B263" s="15" t="s">
        <v>24</v>
      </c>
      <c r="C263" s="15" t="s">
        <v>647</v>
      </c>
      <c r="D263" s="22" t="s">
        <v>26</v>
      </c>
      <c r="E263" s="19" t="s">
        <v>189</v>
      </c>
      <c r="F263" s="19" t="s">
        <v>648</v>
      </c>
      <c r="G263" s="19" t="s">
        <v>34</v>
      </c>
      <c r="H263" s="19" t="s">
        <v>34</v>
      </c>
      <c r="I263" s="19" t="s">
        <v>649</v>
      </c>
      <c r="J263" s="19">
        <v>20</v>
      </c>
      <c r="K263" s="37" t="s">
        <v>650</v>
      </c>
      <c r="L263" s="19">
        <v>20</v>
      </c>
      <c r="M263" s="22" t="s">
        <v>26</v>
      </c>
      <c r="N263" s="22" t="s">
        <v>26</v>
      </c>
      <c r="O263" s="22"/>
      <c r="P263" s="22"/>
      <c r="Q263" s="19" t="s">
        <v>33</v>
      </c>
      <c r="R263" s="19" t="s">
        <v>34</v>
      </c>
      <c r="S263" s="19" t="s">
        <v>34</v>
      </c>
    </row>
    <row r="264" s="1" customFormat="1" ht="105" customHeight="1" spans="1:19">
      <c r="A264" s="15">
        <v>259</v>
      </c>
      <c r="B264" s="15" t="s">
        <v>24</v>
      </c>
      <c r="C264" s="15" t="s">
        <v>651</v>
      </c>
      <c r="D264" s="22" t="s">
        <v>26</v>
      </c>
      <c r="E264" s="19" t="s">
        <v>189</v>
      </c>
      <c r="F264" s="19" t="s">
        <v>56</v>
      </c>
      <c r="G264" s="19" t="s">
        <v>190</v>
      </c>
      <c r="H264" s="19" t="s">
        <v>34</v>
      </c>
      <c r="I264" s="19" t="s">
        <v>652</v>
      </c>
      <c r="J264" s="19">
        <v>41.18</v>
      </c>
      <c r="K264" s="19" t="s">
        <v>653</v>
      </c>
      <c r="L264" s="19">
        <v>41.18</v>
      </c>
      <c r="M264" s="22" t="s">
        <v>26</v>
      </c>
      <c r="N264" s="22" t="s">
        <v>26</v>
      </c>
      <c r="O264" s="22"/>
      <c r="P264" s="22"/>
      <c r="Q264" s="19" t="s">
        <v>33</v>
      </c>
      <c r="R264" s="19" t="s">
        <v>34</v>
      </c>
      <c r="S264" s="19" t="s">
        <v>34</v>
      </c>
    </row>
    <row r="265" s="1" customFormat="1" ht="26" customHeight="1" spans="1:19">
      <c r="A265" s="15">
        <v>260</v>
      </c>
      <c r="B265" s="15" t="s">
        <v>24</v>
      </c>
      <c r="C265" s="15" t="s">
        <v>654</v>
      </c>
      <c r="D265" s="22" t="s">
        <v>26</v>
      </c>
      <c r="E265" s="19" t="s">
        <v>189</v>
      </c>
      <c r="F265" s="19" t="s">
        <v>120</v>
      </c>
      <c r="G265" s="19" t="s">
        <v>127</v>
      </c>
      <c r="H265" s="19" t="s">
        <v>34</v>
      </c>
      <c r="I265" s="19" t="s">
        <v>655</v>
      </c>
      <c r="J265" s="22">
        <v>2</v>
      </c>
      <c r="K265" s="19" t="s">
        <v>656</v>
      </c>
      <c r="L265" s="22">
        <v>2</v>
      </c>
      <c r="M265" s="22" t="s">
        <v>26</v>
      </c>
      <c r="N265" s="22" t="s">
        <v>26</v>
      </c>
      <c r="O265" s="22"/>
      <c r="P265" s="22"/>
      <c r="Q265" s="19" t="s">
        <v>33</v>
      </c>
      <c r="R265" s="19" t="s">
        <v>34</v>
      </c>
      <c r="S265" s="19" t="s">
        <v>34</v>
      </c>
    </row>
    <row r="266" ht="26" customHeight="1" spans="1:19">
      <c r="A266" s="15">
        <v>261</v>
      </c>
      <c r="B266" s="29" t="s">
        <v>24</v>
      </c>
      <c r="C266" s="15" t="s">
        <v>657</v>
      </c>
      <c r="D266" s="22" t="s">
        <v>26</v>
      </c>
      <c r="E266" s="29" t="s">
        <v>189</v>
      </c>
      <c r="F266" s="29" t="s">
        <v>41</v>
      </c>
      <c r="G266" s="16" t="s">
        <v>658</v>
      </c>
      <c r="H266" s="29" t="s">
        <v>34</v>
      </c>
      <c r="I266" s="29" t="s">
        <v>659</v>
      </c>
      <c r="J266" s="38">
        <v>24.8326</v>
      </c>
      <c r="K266" s="29" t="s">
        <v>370</v>
      </c>
      <c r="L266" s="38">
        <v>24.8326</v>
      </c>
      <c r="M266" s="22" t="s">
        <v>26</v>
      </c>
      <c r="N266" s="16" t="s">
        <v>26</v>
      </c>
      <c r="O266" s="22" t="s">
        <v>26</v>
      </c>
      <c r="P266" s="16"/>
      <c r="Q266" s="29" t="s">
        <v>33</v>
      </c>
      <c r="R266" s="29" t="s">
        <v>34</v>
      </c>
      <c r="S266" s="29" t="s">
        <v>34</v>
      </c>
    </row>
    <row r="267" ht="26" customHeight="1" spans="1:19">
      <c r="A267" s="15">
        <v>262</v>
      </c>
      <c r="B267" s="29" t="s">
        <v>24</v>
      </c>
      <c r="C267" s="15" t="s">
        <v>660</v>
      </c>
      <c r="D267" s="22" t="s">
        <v>26</v>
      </c>
      <c r="E267" s="29" t="s">
        <v>189</v>
      </c>
      <c r="F267" s="29" t="s">
        <v>41</v>
      </c>
      <c r="G267" s="16" t="s">
        <v>201</v>
      </c>
      <c r="H267" s="29" t="s">
        <v>34</v>
      </c>
      <c r="I267" s="29" t="s">
        <v>661</v>
      </c>
      <c r="J267" s="38">
        <v>22.4536</v>
      </c>
      <c r="K267" s="29" t="s">
        <v>370</v>
      </c>
      <c r="L267" s="38">
        <v>22.4536</v>
      </c>
      <c r="M267" s="22" t="s">
        <v>26</v>
      </c>
      <c r="N267" s="16" t="s">
        <v>26</v>
      </c>
      <c r="O267" s="22" t="s">
        <v>26</v>
      </c>
      <c r="P267" s="16"/>
      <c r="Q267" s="29" t="s">
        <v>33</v>
      </c>
      <c r="R267" s="29" t="s">
        <v>34</v>
      </c>
      <c r="S267" s="29" t="s">
        <v>34</v>
      </c>
    </row>
    <row r="268" ht="26" customHeight="1" spans="1:19">
      <c r="A268" s="15">
        <v>263</v>
      </c>
      <c r="B268" s="29" t="s">
        <v>24</v>
      </c>
      <c r="C268" s="15" t="s">
        <v>662</v>
      </c>
      <c r="D268" s="22" t="s">
        <v>26</v>
      </c>
      <c r="E268" s="29" t="s">
        <v>189</v>
      </c>
      <c r="F268" s="29" t="s">
        <v>41</v>
      </c>
      <c r="G268" s="16" t="s">
        <v>522</v>
      </c>
      <c r="H268" s="29" t="s">
        <v>34</v>
      </c>
      <c r="I268" s="29" t="s">
        <v>663</v>
      </c>
      <c r="J268" s="38">
        <v>10.452</v>
      </c>
      <c r="K268" s="29" t="s">
        <v>370</v>
      </c>
      <c r="L268" s="38">
        <v>10.452</v>
      </c>
      <c r="M268" s="22" t="s">
        <v>26</v>
      </c>
      <c r="N268" s="16" t="s">
        <v>26</v>
      </c>
      <c r="O268" s="22" t="s">
        <v>26</v>
      </c>
      <c r="P268" s="16"/>
      <c r="Q268" s="29" t="s">
        <v>33</v>
      </c>
      <c r="R268" s="29" t="s">
        <v>34</v>
      </c>
      <c r="S268" s="29" t="s">
        <v>34</v>
      </c>
    </row>
    <row r="269" ht="26" customHeight="1" spans="1:19">
      <c r="A269" s="15">
        <v>264</v>
      </c>
      <c r="B269" s="29" t="s">
        <v>24</v>
      </c>
      <c r="C269" s="15" t="s">
        <v>664</v>
      </c>
      <c r="D269" s="22" t="s">
        <v>26</v>
      </c>
      <c r="E269" s="29" t="s">
        <v>189</v>
      </c>
      <c r="F269" s="29" t="s">
        <v>41</v>
      </c>
      <c r="G269" s="16" t="s">
        <v>665</v>
      </c>
      <c r="H269" s="29" t="s">
        <v>34</v>
      </c>
      <c r="I269" s="29" t="s">
        <v>666</v>
      </c>
      <c r="J269" s="38">
        <v>8.697</v>
      </c>
      <c r="K269" s="29" t="s">
        <v>370</v>
      </c>
      <c r="L269" s="38">
        <v>8.697</v>
      </c>
      <c r="M269" s="22" t="s">
        <v>26</v>
      </c>
      <c r="N269" s="16" t="s">
        <v>26</v>
      </c>
      <c r="O269" s="22" t="s">
        <v>26</v>
      </c>
      <c r="P269" s="16"/>
      <c r="Q269" s="29" t="s">
        <v>33</v>
      </c>
      <c r="R269" s="29" t="s">
        <v>34</v>
      </c>
      <c r="S269" s="29" t="s">
        <v>34</v>
      </c>
    </row>
    <row r="270" ht="26" customHeight="1" spans="1:19">
      <c r="A270" s="15">
        <v>265</v>
      </c>
      <c r="B270" s="29" t="s">
        <v>24</v>
      </c>
      <c r="C270" s="15" t="s">
        <v>667</v>
      </c>
      <c r="D270" s="22" t="s">
        <v>26</v>
      </c>
      <c r="E270" s="29" t="s">
        <v>189</v>
      </c>
      <c r="F270" s="29" t="s">
        <v>77</v>
      </c>
      <c r="G270" s="29" t="s">
        <v>94</v>
      </c>
      <c r="H270" s="29" t="s">
        <v>34</v>
      </c>
      <c r="I270" s="29" t="s">
        <v>668</v>
      </c>
      <c r="J270" s="38">
        <v>9.88</v>
      </c>
      <c r="K270" s="29" t="s">
        <v>370</v>
      </c>
      <c r="L270" s="38">
        <v>9.88</v>
      </c>
      <c r="M270" s="22" t="s">
        <v>26</v>
      </c>
      <c r="N270" s="16" t="s">
        <v>26</v>
      </c>
      <c r="O270" s="22" t="s">
        <v>26</v>
      </c>
      <c r="P270" s="16"/>
      <c r="Q270" s="29" t="s">
        <v>33</v>
      </c>
      <c r="R270" s="29" t="s">
        <v>34</v>
      </c>
      <c r="S270" s="29" t="s">
        <v>34</v>
      </c>
    </row>
    <row r="271" ht="26" customHeight="1" spans="1:19">
      <c r="A271" s="15">
        <v>266</v>
      </c>
      <c r="B271" s="29" t="s">
        <v>24</v>
      </c>
      <c r="C271" s="15" t="s">
        <v>669</v>
      </c>
      <c r="D271" s="22" t="s">
        <v>26</v>
      </c>
      <c r="E271" s="29" t="s">
        <v>189</v>
      </c>
      <c r="F271" s="29" t="s">
        <v>77</v>
      </c>
      <c r="G271" s="29" t="s">
        <v>110</v>
      </c>
      <c r="H271" s="29" t="s">
        <v>34</v>
      </c>
      <c r="I271" s="29" t="s">
        <v>670</v>
      </c>
      <c r="J271" s="38">
        <v>7.566</v>
      </c>
      <c r="K271" s="29" t="s">
        <v>370</v>
      </c>
      <c r="L271" s="38">
        <v>7.566</v>
      </c>
      <c r="M271" s="22" t="s">
        <v>26</v>
      </c>
      <c r="N271" s="16" t="s">
        <v>26</v>
      </c>
      <c r="O271" s="22" t="s">
        <v>26</v>
      </c>
      <c r="P271" s="16"/>
      <c r="Q271" s="29" t="s">
        <v>33</v>
      </c>
      <c r="R271" s="29" t="s">
        <v>34</v>
      </c>
      <c r="S271" s="29" t="s">
        <v>34</v>
      </c>
    </row>
    <row r="272" ht="26" customHeight="1" spans="1:19">
      <c r="A272" s="15">
        <v>267</v>
      </c>
      <c r="B272" s="29" t="s">
        <v>24</v>
      </c>
      <c r="C272" s="15" t="s">
        <v>671</v>
      </c>
      <c r="D272" s="22" t="s">
        <v>26</v>
      </c>
      <c r="E272" s="29" t="s">
        <v>189</v>
      </c>
      <c r="F272" s="29" t="s">
        <v>77</v>
      </c>
      <c r="G272" s="29" t="s">
        <v>105</v>
      </c>
      <c r="H272" s="29" t="s">
        <v>34</v>
      </c>
      <c r="I272" s="29" t="s">
        <v>672</v>
      </c>
      <c r="J272" s="38">
        <v>13.1144</v>
      </c>
      <c r="K272" s="29" t="s">
        <v>370</v>
      </c>
      <c r="L272" s="38">
        <v>13.1144</v>
      </c>
      <c r="M272" s="22" t="s">
        <v>26</v>
      </c>
      <c r="N272" s="16" t="s">
        <v>26</v>
      </c>
      <c r="O272" s="22" t="s">
        <v>26</v>
      </c>
      <c r="P272" s="16"/>
      <c r="Q272" s="29" t="s">
        <v>33</v>
      </c>
      <c r="R272" s="29" t="s">
        <v>34</v>
      </c>
      <c r="S272" s="29" t="s">
        <v>34</v>
      </c>
    </row>
    <row r="273" ht="26" customHeight="1" spans="1:19">
      <c r="A273" s="15">
        <v>268</v>
      </c>
      <c r="B273" s="29" t="s">
        <v>24</v>
      </c>
      <c r="C273" s="15" t="s">
        <v>673</v>
      </c>
      <c r="D273" s="22" t="s">
        <v>26</v>
      </c>
      <c r="E273" s="29" t="s">
        <v>189</v>
      </c>
      <c r="F273" s="29" t="s">
        <v>56</v>
      </c>
      <c r="G273" s="29" t="s">
        <v>456</v>
      </c>
      <c r="H273" s="29" t="s">
        <v>34</v>
      </c>
      <c r="I273" s="29" t="s">
        <v>674</v>
      </c>
      <c r="J273" s="38">
        <v>42.952</v>
      </c>
      <c r="K273" s="29" t="s">
        <v>370</v>
      </c>
      <c r="L273" s="38">
        <v>42.952</v>
      </c>
      <c r="M273" s="22" t="s">
        <v>26</v>
      </c>
      <c r="N273" s="16" t="s">
        <v>26</v>
      </c>
      <c r="O273" s="22" t="s">
        <v>26</v>
      </c>
      <c r="P273" s="16"/>
      <c r="Q273" s="29" t="s">
        <v>33</v>
      </c>
      <c r="R273" s="29" t="s">
        <v>34</v>
      </c>
      <c r="S273" s="29" t="s">
        <v>34</v>
      </c>
    </row>
    <row r="274" ht="26" customHeight="1" spans="1:19">
      <c r="A274" s="15">
        <v>269</v>
      </c>
      <c r="B274" s="29" t="s">
        <v>24</v>
      </c>
      <c r="C274" s="15" t="s">
        <v>675</v>
      </c>
      <c r="D274" s="22" t="s">
        <v>26</v>
      </c>
      <c r="E274" s="29" t="s">
        <v>189</v>
      </c>
      <c r="F274" s="29" t="s">
        <v>56</v>
      </c>
      <c r="G274" s="29" t="s">
        <v>190</v>
      </c>
      <c r="H274" s="29" t="s">
        <v>34</v>
      </c>
      <c r="I274" s="29" t="s">
        <v>676</v>
      </c>
      <c r="J274" s="38">
        <v>59.93</v>
      </c>
      <c r="K274" s="29" t="s">
        <v>370</v>
      </c>
      <c r="L274" s="38">
        <v>59.93</v>
      </c>
      <c r="M274" s="22" t="s">
        <v>26</v>
      </c>
      <c r="N274" s="16" t="s">
        <v>26</v>
      </c>
      <c r="O274" s="22" t="s">
        <v>26</v>
      </c>
      <c r="P274" s="16"/>
      <c r="Q274" s="29" t="s">
        <v>33</v>
      </c>
      <c r="R274" s="29" t="s">
        <v>34</v>
      </c>
      <c r="S274" s="29" t="s">
        <v>34</v>
      </c>
    </row>
    <row r="275" ht="26" customHeight="1" spans="1:19">
      <c r="A275" s="15">
        <v>270</v>
      </c>
      <c r="B275" s="29" t="s">
        <v>24</v>
      </c>
      <c r="C275" s="15" t="s">
        <v>677</v>
      </c>
      <c r="D275" s="22" t="s">
        <v>26</v>
      </c>
      <c r="E275" s="29" t="s">
        <v>189</v>
      </c>
      <c r="F275" s="29" t="s">
        <v>120</v>
      </c>
      <c r="G275" s="29" t="s">
        <v>121</v>
      </c>
      <c r="H275" s="29" t="s">
        <v>34</v>
      </c>
      <c r="I275" s="29" t="s">
        <v>678</v>
      </c>
      <c r="J275" s="38">
        <v>23.5196</v>
      </c>
      <c r="K275" s="29" t="s">
        <v>370</v>
      </c>
      <c r="L275" s="38">
        <v>23.5196</v>
      </c>
      <c r="M275" s="22" t="s">
        <v>26</v>
      </c>
      <c r="N275" s="16" t="s">
        <v>26</v>
      </c>
      <c r="O275" s="22" t="s">
        <v>26</v>
      </c>
      <c r="P275" s="16"/>
      <c r="Q275" s="29" t="s">
        <v>33</v>
      </c>
      <c r="R275" s="29" t="s">
        <v>34</v>
      </c>
      <c r="S275" s="29" t="s">
        <v>34</v>
      </c>
    </row>
    <row r="276" ht="26" customHeight="1" spans="1:19">
      <c r="A276" s="15">
        <v>271</v>
      </c>
      <c r="B276" s="29" t="s">
        <v>24</v>
      </c>
      <c r="C276" s="15" t="s">
        <v>679</v>
      </c>
      <c r="D276" s="22" t="s">
        <v>26</v>
      </c>
      <c r="E276" s="29" t="s">
        <v>189</v>
      </c>
      <c r="F276" s="29" t="s">
        <v>120</v>
      </c>
      <c r="G276" s="29" t="s">
        <v>547</v>
      </c>
      <c r="H276" s="29" t="s">
        <v>34</v>
      </c>
      <c r="I276" s="29" t="s">
        <v>680</v>
      </c>
      <c r="J276" s="38">
        <v>17.1938</v>
      </c>
      <c r="K276" s="29" t="s">
        <v>370</v>
      </c>
      <c r="L276" s="38">
        <v>17.1938</v>
      </c>
      <c r="M276" s="22" t="s">
        <v>26</v>
      </c>
      <c r="N276" s="16" t="s">
        <v>26</v>
      </c>
      <c r="O276" s="22" t="s">
        <v>26</v>
      </c>
      <c r="P276" s="16"/>
      <c r="Q276" s="29" t="s">
        <v>33</v>
      </c>
      <c r="R276" s="29" t="s">
        <v>34</v>
      </c>
      <c r="S276" s="29" t="s">
        <v>34</v>
      </c>
    </row>
    <row r="277" ht="26" customHeight="1" spans="1:19">
      <c r="A277" s="15">
        <v>272</v>
      </c>
      <c r="B277" s="29" t="s">
        <v>24</v>
      </c>
      <c r="C277" s="15" t="s">
        <v>681</v>
      </c>
      <c r="D277" s="22" t="s">
        <v>26</v>
      </c>
      <c r="E277" s="29" t="s">
        <v>189</v>
      </c>
      <c r="F277" s="29" t="s">
        <v>120</v>
      </c>
      <c r="G277" s="29" t="s">
        <v>130</v>
      </c>
      <c r="H277" s="29" t="s">
        <v>34</v>
      </c>
      <c r="I277" s="29" t="s">
        <v>682</v>
      </c>
      <c r="J277" s="38">
        <v>21.0808</v>
      </c>
      <c r="K277" s="29" t="s">
        <v>370</v>
      </c>
      <c r="L277" s="38">
        <v>21.0808</v>
      </c>
      <c r="M277" s="22" t="s">
        <v>26</v>
      </c>
      <c r="N277" s="16" t="s">
        <v>26</v>
      </c>
      <c r="O277" s="22" t="s">
        <v>26</v>
      </c>
      <c r="P277" s="16"/>
      <c r="Q277" s="29" t="s">
        <v>33</v>
      </c>
      <c r="R277" s="29" t="s">
        <v>34</v>
      </c>
      <c r="S277" s="29" t="s">
        <v>34</v>
      </c>
    </row>
    <row r="278" ht="26" customHeight="1" spans="1:19">
      <c r="A278" s="15">
        <v>273</v>
      </c>
      <c r="B278" s="29" t="s">
        <v>24</v>
      </c>
      <c r="C278" s="15" t="s">
        <v>683</v>
      </c>
      <c r="D278" s="22" t="s">
        <v>26</v>
      </c>
      <c r="E278" s="29" t="s">
        <v>189</v>
      </c>
      <c r="F278" s="29" t="s">
        <v>120</v>
      </c>
      <c r="G278" s="29" t="s">
        <v>547</v>
      </c>
      <c r="H278" s="29" t="s">
        <v>34</v>
      </c>
      <c r="I278" s="29" t="s">
        <v>684</v>
      </c>
      <c r="J278" s="38">
        <v>23.28</v>
      </c>
      <c r="K278" s="29" t="s">
        <v>370</v>
      </c>
      <c r="L278" s="38">
        <v>23.28</v>
      </c>
      <c r="M278" s="22" t="s">
        <v>26</v>
      </c>
      <c r="N278" s="16" t="s">
        <v>26</v>
      </c>
      <c r="O278" s="22" t="s">
        <v>26</v>
      </c>
      <c r="P278" s="16"/>
      <c r="Q278" s="29" t="s">
        <v>33</v>
      </c>
      <c r="R278" s="29" t="s">
        <v>34</v>
      </c>
      <c r="S278" s="29" t="s">
        <v>34</v>
      </c>
    </row>
    <row r="279" ht="26" customHeight="1" spans="1:19">
      <c r="A279" s="15">
        <v>274</v>
      </c>
      <c r="B279" s="29" t="s">
        <v>24</v>
      </c>
      <c r="C279" s="15" t="s">
        <v>685</v>
      </c>
      <c r="D279" s="22" t="s">
        <v>26</v>
      </c>
      <c r="E279" s="29" t="s">
        <v>189</v>
      </c>
      <c r="F279" s="29" t="s">
        <v>56</v>
      </c>
      <c r="G279" s="29" t="s">
        <v>456</v>
      </c>
      <c r="H279" s="29" t="s">
        <v>34</v>
      </c>
      <c r="I279" s="29" t="s">
        <v>686</v>
      </c>
      <c r="J279" s="38">
        <v>74.76</v>
      </c>
      <c r="K279" s="29" t="s">
        <v>370</v>
      </c>
      <c r="L279" s="38">
        <v>74.76</v>
      </c>
      <c r="M279" s="22" t="s">
        <v>26</v>
      </c>
      <c r="N279" s="16" t="s">
        <v>26</v>
      </c>
      <c r="O279" s="22" t="s">
        <v>26</v>
      </c>
      <c r="P279" s="16"/>
      <c r="Q279" s="29" t="s">
        <v>33</v>
      </c>
      <c r="R279" s="29" t="s">
        <v>34</v>
      </c>
      <c r="S279" s="29" t="s">
        <v>34</v>
      </c>
    </row>
    <row r="280" ht="26" customHeight="1" spans="1:19">
      <c r="A280" s="15">
        <v>275</v>
      </c>
      <c r="B280" s="29" t="s">
        <v>24</v>
      </c>
      <c r="C280" s="15" t="s">
        <v>687</v>
      </c>
      <c r="D280" s="22" t="s">
        <v>26</v>
      </c>
      <c r="E280" s="29" t="s">
        <v>189</v>
      </c>
      <c r="F280" s="29" t="s">
        <v>56</v>
      </c>
      <c r="G280" s="29" t="s">
        <v>190</v>
      </c>
      <c r="H280" s="29" t="s">
        <v>34</v>
      </c>
      <c r="I280" s="29" t="s">
        <v>688</v>
      </c>
      <c r="J280" s="38">
        <v>5.864</v>
      </c>
      <c r="K280" s="29" t="s">
        <v>370</v>
      </c>
      <c r="L280" s="38">
        <v>5.864</v>
      </c>
      <c r="M280" s="22" t="s">
        <v>26</v>
      </c>
      <c r="N280" s="16" t="s">
        <v>26</v>
      </c>
      <c r="O280" s="22" t="s">
        <v>26</v>
      </c>
      <c r="P280" s="16"/>
      <c r="Q280" s="29" t="s">
        <v>33</v>
      </c>
      <c r="R280" s="29" t="s">
        <v>34</v>
      </c>
      <c r="S280" s="29" t="s">
        <v>34</v>
      </c>
    </row>
    <row r="281" ht="26" customHeight="1" spans="1:19">
      <c r="A281" s="15">
        <v>276</v>
      </c>
      <c r="B281" s="29" t="s">
        <v>24</v>
      </c>
      <c r="C281" s="15" t="s">
        <v>689</v>
      </c>
      <c r="D281" s="22" t="s">
        <v>26</v>
      </c>
      <c r="E281" s="29" t="s">
        <v>189</v>
      </c>
      <c r="F281" s="29" t="s">
        <v>41</v>
      </c>
      <c r="G281" s="29" t="s">
        <v>522</v>
      </c>
      <c r="H281" s="29" t="s">
        <v>34</v>
      </c>
      <c r="I281" s="29" t="s">
        <v>690</v>
      </c>
      <c r="J281" s="38">
        <v>31.52</v>
      </c>
      <c r="K281" s="29" t="s">
        <v>370</v>
      </c>
      <c r="L281" s="38">
        <v>31.52</v>
      </c>
      <c r="M281" s="22" t="s">
        <v>26</v>
      </c>
      <c r="N281" s="16" t="s">
        <v>26</v>
      </c>
      <c r="O281" s="22" t="s">
        <v>26</v>
      </c>
      <c r="P281" s="16"/>
      <c r="Q281" s="29" t="s">
        <v>33</v>
      </c>
      <c r="R281" s="29" t="s">
        <v>34</v>
      </c>
      <c r="S281" s="29" t="s">
        <v>34</v>
      </c>
    </row>
    <row r="282" ht="26" customHeight="1" spans="1:19">
      <c r="A282" s="15">
        <v>277</v>
      </c>
      <c r="B282" s="29" t="s">
        <v>24</v>
      </c>
      <c r="C282" s="15" t="s">
        <v>691</v>
      </c>
      <c r="D282" s="22" t="s">
        <v>26</v>
      </c>
      <c r="E282" s="29" t="s">
        <v>189</v>
      </c>
      <c r="F282" s="29" t="s">
        <v>41</v>
      </c>
      <c r="G282" s="29" t="s">
        <v>201</v>
      </c>
      <c r="H282" s="29" t="s">
        <v>34</v>
      </c>
      <c r="I282" s="29" t="s">
        <v>692</v>
      </c>
      <c r="J282" s="38">
        <v>22.016</v>
      </c>
      <c r="K282" s="29" t="s">
        <v>370</v>
      </c>
      <c r="L282" s="38">
        <v>22.016</v>
      </c>
      <c r="M282" s="22" t="s">
        <v>26</v>
      </c>
      <c r="N282" s="16" t="s">
        <v>26</v>
      </c>
      <c r="O282" s="22" t="s">
        <v>26</v>
      </c>
      <c r="P282" s="16"/>
      <c r="Q282" s="29" t="s">
        <v>33</v>
      </c>
      <c r="R282" s="29" t="s">
        <v>34</v>
      </c>
      <c r="S282" s="29" t="s">
        <v>34</v>
      </c>
    </row>
    <row r="283" ht="26" customHeight="1" spans="1:19">
      <c r="A283" s="15">
        <v>278</v>
      </c>
      <c r="B283" s="29" t="s">
        <v>24</v>
      </c>
      <c r="C283" s="15" t="s">
        <v>693</v>
      </c>
      <c r="D283" s="22" t="s">
        <v>26</v>
      </c>
      <c r="E283" s="29" t="s">
        <v>189</v>
      </c>
      <c r="F283" s="29" t="s">
        <v>41</v>
      </c>
      <c r="G283" s="29" t="s">
        <v>665</v>
      </c>
      <c r="H283" s="29" t="s">
        <v>34</v>
      </c>
      <c r="I283" s="29" t="s">
        <v>694</v>
      </c>
      <c r="J283" s="38">
        <v>54.672</v>
      </c>
      <c r="K283" s="29" t="s">
        <v>370</v>
      </c>
      <c r="L283" s="38">
        <v>54.672</v>
      </c>
      <c r="M283" s="22" t="s">
        <v>26</v>
      </c>
      <c r="N283" s="16" t="s">
        <v>26</v>
      </c>
      <c r="O283" s="22" t="s">
        <v>26</v>
      </c>
      <c r="P283" s="16"/>
      <c r="Q283" s="29" t="s">
        <v>33</v>
      </c>
      <c r="R283" s="29" t="s">
        <v>34</v>
      </c>
      <c r="S283" s="29" t="s">
        <v>34</v>
      </c>
    </row>
    <row r="284" ht="26" customHeight="1" spans="1:19">
      <c r="A284" s="15">
        <v>279</v>
      </c>
      <c r="B284" s="29" t="s">
        <v>24</v>
      </c>
      <c r="C284" s="15" t="s">
        <v>695</v>
      </c>
      <c r="D284" s="22" t="s">
        <v>26</v>
      </c>
      <c r="E284" s="29" t="s">
        <v>189</v>
      </c>
      <c r="F284" s="29" t="s">
        <v>41</v>
      </c>
      <c r="G284" s="29" t="s">
        <v>658</v>
      </c>
      <c r="H284" s="29" t="s">
        <v>34</v>
      </c>
      <c r="I284" s="29" t="s">
        <v>696</v>
      </c>
      <c r="J284" s="38">
        <v>40.232</v>
      </c>
      <c r="K284" s="29" t="s">
        <v>370</v>
      </c>
      <c r="L284" s="38">
        <v>40.232</v>
      </c>
      <c r="M284" s="22" t="s">
        <v>26</v>
      </c>
      <c r="N284" s="16" t="s">
        <v>26</v>
      </c>
      <c r="O284" s="22" t="s">
        <v>26</v>
      </c>
      <c r="P284" s="16"/>
      <c r="Q284" s="29" t="s">
        <v>33</v>
      </c>
      <c r="R284" s="29" t="s">
        <v>34</v>
      </c>
      <c r="S284" s="29" t="s">
        <v>34</v>
      </c>
    </row>
    <row r="285" s="1" customFormat="1" ht="55" customHeight="1" spans="1:19">
      <c r="A285" s="15">
        <v>280</v>
      </c>
      <c r="B285" s="15" t="s">
        <v>24</v>
      </c>
      <c r="C285" s="15" t="s">
        <v>697</v>
      </c>
      <c r="D285" s="22" t="s">
        <v>26</v>
      </c>
      <c r="E285" s="19" t="s">
        <v>405</v>
      </c>
      <c r="F285" s="19" t="s">
        <v>56</v>
      </c>
      <c r="G285" s="19" t="s">
        <v>210</v>
      </c>
      <c r="H285" s="19" t="s">
        <v>34</v>
      </c>
      <c r="I285" s="19" t="s">
        <v>698</v>
      </c>
      <c r="J285" s="19">
        <v>23</v>
      </c>
      <c r="K285" s="19" t="s">
        <v>653</v>
      </c>
      <c r="L285" s="19">
        <v>23</v>
      </c>
      <c r="M285" s="22" t="s">
        <v>26</v>
      </c>
      <c r="N285" s="22" t="s">
        <v>26</v>
      </c>
      <c r="O285" s="22" t="s">
        <v>26</v>
      </c>
      <c r="P285" s="22"/>
      <c r="Q285" s="19" t="s">
        <v>33</v>
      </c>
      <c r="R285" s="29" t="s">
        <v>34</v>
      </c>
      <c r="S285" s="19" t="s">
        <v>34</v>
      </c>
    </row>
    <row r="286" s="1" customFormat="1" ht="55" customHeight="1" spans="1:19">
      <c r="A286" s="15">
        <v>281</v>
      </c>
      <c r="B286" s="15" t="s">
        <v>24</v>
      </c>
      <c r="C286" s="15" t="s">
        <v>699</v>
      </c>
      <c r="D286" s="22" t="s">
        <v>26</v>
      </c>
      <c r="E286" s="34" t="s">
        <v>189</v>
      </c>
      <c r="F286" s="19" t="s">
        <v>41</v>
      </c>
      <c r="G286" s="19" t="s">
        <v>201</v>
      </c>
      <c r="H286" s="19" t="s">
        <v>34</v>
      </c>
      <c r="I286" s="19" t="s">
        <v>700</v>
      </c>
      <c r="J286" s="24">
        <v>10.78</v>
      </c>
      <c r="K286" s="19" t="s">
        <v>701</v>
      </c>
      <c r="L286" s="19">
        <v>10.78</v>
      </c>
      <c r="M286" s="22" t="s">
        <v>26</v>
      </c>
      <c r="N286" s="22" t="s">
        <v>26</v>
      </c>
      <c r="O286" s="22" t="s">
        <v>26</v>
      </c>
      <c r="P286" s="22"/>
      <c r="Q286" s="19" t="s">
        <v>33</v>
      </c>
      <c r="R286" s="29" t="s">
        <v>34</v>
      </c>
      <c r="S286" s="19" t="s">
        <v>34</v>
      </c>
    </row>
    <row r="287" s="1" customFormat="1" ht="55" customHeight="1" spans="1:19">
      <c r="A287" s="15">
        <v>282</v>
      </c>
      <c r="B287" s="15" t="s">
        <v>24</v>
      </c>
      <c r="C287" s="15" t="s">
        <v>702</v>
      </c>
      <c r="D287" s="22" t="s">
        <v>26</v>
      </c>
      <c r="E287" s="34" t="s">
        <v>189</v>
      </c>
      <c r="F287" s="19" t="s">
        <v>120</v>
      </c>
      <c r="G287" s="19" t="s">
        <v>547</v>
      </c>
      <c r="H287" s="19" t="s">
        <v>34</v>
      </c>
      <c r="I287" s="19" t="s">
        <v>703</v>
      </c>
      <c r="J287" s="24">
        <v>8.4</v>
      </c>
      <c r="K287" s="19" t="s">
        <v>701</v>
      </c>
      <c r="L287" s="19">
        <v>8.4</v>
      </c>
      <c r="M287" s="22" t="s">
        <v>26</v>
      </c>
      <c r="N287" s="22" t="s">
        <v>26</v>
      </c>
      <c r="O287" s="22" t="s">
        <v>26</v>
      </c>
      <c r="P287" s="22"/>
      <c r="Q287" s="19" t="s">
        <v>33</v>
      </c>
      <c r="R287" s="29" t="s">
        <v>34</v>
      </c>
      <c r="S287" s="19" t="s">
        <v>34</v>
      </c>
    </row>
    <row r="288" s="1" customFormat="1" ht="55" customHeight="1" spans="1:19">
      <c r="A288" s="15">
        <v>283</v>
      </c>
      <c r="B288" s="15" t="s">
        <v>24</v>
      </c>
      <c r="C288" s="15" t="s">
        <v>704</v>
      </c>
      <c r="D288" s="22" t="s">
        <v>26</v>
      </c>
      <c r="E288" s="34" t="s">
        <v>189</v>
      </c>
      <c r="F288" s="19" t="s">
        <v>77</v>
      </c>
      <c r="G288" s="19" t="s">
        <v>705</v>
      </c>
      <c r="H288" s="19" t="s">
        <v>34</v>
      </c>
      <c r="I288" s="19" t="s">
        <v>706</v>
      </c>
      <c r="J288" s="24">
        <v>71.4</v>
      </c>
      <c r="K288" s="19" t="s">
        <v>701</v>
      </c>
      <c r="L288" s="19">
        <v>71.4</v>
      </c>
      <c r="M288" s="22" t="s">
        <v>26</v>
      </c>
      <c r="N288" s="22" t="s">
        <v>26</v>
      </c>
      <c r="O288" s="22" t="s">
        <v>26</v>
      </c>
      <c r="P288" s="22"/>
      <c r="Q288" s="19" t="s">
        <v>33</v>
      </c>
      <c r="R288" s="29" t="s">
        <v>34</v>
      </c>
      <c r="S288" s="19" t="s">
        <v>34</v>
      </c>
    </row>
    <row r="289" s="1" customFormat="1" ht="55" customHeight="1" spans="1:19">
      <c r="A289" s="15">
        <v>284</v>
      </c>
      <c r="B289" s="15" t="s">
        <v>24</v>
      </c>
      <c r="C289" s="15" t="s">
        <v>707</v>
      </c>
      <c r="D289" s="22" t="s">
        <v>26</v>
      </c>
      <c r="E289" s="34" t="s">
        <v>189</v>
      </c>
      <c r="F289" s="19" t="s">
        <v>115</v>
      </c>
      <c r="G289" s="19" t="s">
        <v>94</v>
      </c>
      <c r="H289" s="19" t="s">
        <v>34</v>
      </c>
      <c r="I289" s="19" t="s">
        <v>708</v>
      </c>
      <c r="J289" s="24">
        <v>28</v>
      </c>
      <c r="K289" s="19" t="s">
        <v>701</v>
      </c>
      <c r="L289" s="19">
        <v>28</v>
      </c>
      <c r="M289" s="22" t="s">
        <v>26</v>
      </c>
      <c r="N289" s="22" t="s">
        <v>26</v>
      </c>
      <c r="O289" s="22" t="s">
        <v>26</v>
      </c>
      <c r="P289" s="22"/>
      <c r="Q289" s="19" t="s">
        <v>33</v>
      </c>
      <c r="R289" s="29" t="s">
        <v>34</v>
      </c>
      <c r="S289" s="19" t="s">
        <v>34</v>
      </c>
    </row>
    <row r="290" s="1" customFormat="1" ht="55" customHeight="1" spans="1:19">
      <c r="A290" s="15">
        <v>285</v>
      </c>
      <c r="B290" s="15" t="s">
        <v>24</v>
      </c>
      <c r="C290" s="15" t="s">
        <v>709</v>
      </c>
      <c r="D290" s="22" t="s">
        <v>26</v>
      </c>
      <c r="E290" s="19" t="s">
        <v>189</v>
      </c>
      <c r="F290" s="19" t="s">
        <v>581</v>
      </c>
      <c r="G290" s="19" t="s">
        <v>34</v>
      </c>
      <c r="H290" s="19" t="s">
        <v>34</v>
      </c>
      <c r="I290" s="19" t="s">
        <v>710</v>
      </c>
      <c r="J290" s="24">
        <v>13.2981</v>
      </c>
      <c r="K290" s="19" t="s">
        <v>701</v>
      </c>
      <c r="L290" s="19">
        <v>24.66</v>
      </c>
      <c r="M290" s="22" t="s">
        <v>26</v>
      </c>
      <c r="N290" s="22" t="s">
        <v>26</v>
      </c>
      <c r="O290" s="22" t="s">
        <v>26</v>
      </c>
      <c r="P290" s="22"/>
      <c r="Q290" s="19" t="s">
        <v>33</v>
      </c>
      <c r="R290" s="29" t="s">
        <v>34</v>
      </c>
      <c r="S290" s="19" t="s">
        <v>34</v>
      </c>
    </row>
    <row r="291" s="1" customFormat="1" ht="55" customHeight="1" spans="1:19">
      <c r="A291" s="15">
        <v>286</v>
      </c>
      <c r="B291" s="15" t="s">
        <v>24</v>
      </c>
      <c r="C291" s="15" t="s">
        <v>711</v>
      </c>
      <c r="D291" s="22" t="s">
        <v>26</v>
      </c>
      <c r="E291" s="19" t="s">
        <v>189</v>
      </c>
      <c r="F291" s="19" t="s">
        <v>41</v>
      </c>
      <c r="G291" s="19" t="s">
        <v>201</v>
      </c>
      <c r="H291" s="19" t="s">
        <v>34</v>
      </c>
      <c r="I291" s="19" t="s">
        <v>712</v>
      </c>
      <c r="J291" s="24">
        <v>3</v>
      </c>
      <c r="K291" s="19" t="s">
        <v>653</v>
      </c>
      <c r="L291" s="19">
        <v>3</v>
      </c>
      <c r="M291" s="22" t="s">
        <v>26</v>
      </c>
      <c r="N291" s="22" t="s">
        <v>26</v>
      </c>
      <c r="O291" s="22" t="s">
        <v>26</v>
      </c>
      <c r="P291" s="22"/>
      <c r="Q291" s="19" t="s">
        <v>33</v>
      </c>
      <c r="R291" s="29" t="s">
        <v>34</v>
      </c>
      <c r="S291" s="19" t="s">
        <v>34</v>
      </c>
    </row>
    <row r="292" s="1" customFormat="1" ht="55" customHeight="1" spans="1:19">
      <c r="A292" s="15">
        <v>287</v>
      </c>
      <c r="B292" s="15" t="s">
        <v>24</v>
      </c>
      <c r="C292" s="15" t="s">
        <v>713</v>
      </c>
      <c r="D292" s="22" t="s">
        <v>26</v>
      </c>
      <c r="E292" s="34" t="s">
        <v>189</v>
      </c>
      <c r="F292" s="19" t="s">
        <v>120</v>
      </c>
      <c r="G292" s="19" t="s">
        <v>130</v>
      </c>
      <c r="H292" s="19" t="s">
        <v>714</v>
      </c>
      <c r="I292" s="19" t="s">
        <v>715</v>
      </c>
      <c r="J292" s="24">
        <v>20</v>
      </c>
      <c r="K292" s="19" t="s">
        <v>199</v>
      </c>
      <c r="L292" s="19">
        <v>20</v>
      </c>
      <c r="M292" s="22" t="s">
        <v>26</v>
      </c>
      <c r="N292" s="22" t="s">
        <v>26</v>
      </c>
      <c r="O292" s="22" t="s">
        <v>26</v>
      </c>
      <c r="P292" s="22"/>
      <c r="Q292" s="19" t="s">
        <v>33</v>
      </c>
      <c r="R292" s="29" t="s">
        <v>34</v>
      </c>
      <c r="S292" s="19" t="s">
        <v>34</v>
      </c>
    </row>
    <row r="293" s="1" customFormat="1" ht="55" customHeight="1" spans="1:19">
      <c r="A293" s="15">
        <v>288</v>
      </c>
      <c r="B293" s="15" t="s">
        <v>24</v>
      </c>
      <c r="C293" s="15" t="s">
        <v>716</v>
      </c>
      <c r="D293" s="22" t="s">
        <v>26</v>
      </c>
      <c r="E293" s="19" t="s">
        <v>405</v>
      </c>
      <c r="F293" s="19" t="s">
        <v>717</v>
      </c>
      <c r="G293" s="19" t="s">
        <v>718</v>
      </c>
      <c r="H293" s="19" t="s">
        <v>34</v>
      </c>
      <c r="I293" s="19" t="s">
        <v>719</v>
      </c>
      <c r="J293" s="19">
        <v>71.274</v>
      </c>
      <c r="K293" s="19" t="s">
        <v>720</v>
      </c>
      <c r="L293" s="21">
        <v>73.4</v>
      </c>
      <c r="M293" s="22" t="s">
        <v>26</v>
      </c>
      <c r="N293" s="22" t="s">
        <v>26</v>
      </c>
      <c r="O293" s="22" t="s">
        <v>26</v>
      </c>
      <c r="P293" s="22"/>
      <c r="Q293" s="19" t="s">
        <v>33</v>
      </c>
      <c r="R293" s="29" t="s">
        <v>34</v>
      </c>
      <c r="S293" s="19" t="s">
        <v>34</v>
      </c>
    </row>
    <row r="294" s="1" customFormat="1" ht="26" customHeight="1" spans="1:19">
      <c r="A294" s="15">
        <v>289</v>
      </c>
      <c r="B294" s="15" t="s">
        <v>24</v>
      </c>
      <c r="C294" s="15" t="s">
        <v>721</v>
      </c>
      <c r="D294" s="22" t="s">
        <v>26</v>
      </c>
      <c r="E294" s="19" t="s">
        <v>405</v>
      </c>
      <c r="F294" s="19" t="s">
        <v>722</v>
      </c>
      <c r="G294" s="19" t="s">
        <v>723</v>
      </c>
      <c r="H294" s="19" t="s">
        <v>34</v>
      </c>
      <c r="I294" s="19" t="s">
        <v>724</v>
      </c>
      <c r="J294" s="26">
        <v>18.3681</v>
      </c>
      <c r="K294" s="19" t="s">
        <v>725</v>
      </c>
      <c r="L294" s="19">
        <v>22.06</v>
      </c>
      <c r="M294" s="22" t="s">
        <v>26</v>
      </c>
      <c r="N294" s="22" t="s">
        <v>26</v>
      </c>
      <c r="O294" s="22"/>
      <c r="P294" s="22"/>
      <c r="Q294" s="19" t="s">
        <v>33</v>
      </c>
      <c r="R294" s="29" t="s">
        <v>34</v>
      </c>
      <c r="S294" s="19" t="s">
        <v>34</v>
      </c>
    </row>
    <row r="295" s="1" customFormat="1" ht="26" customHeight="1" spans="1:19">
      <c r="A295" s="15">
        <v>290</v>
      </c>
      <c r="B295" s="15" t="s">
        <v>24</v>
      </c>
      <c r="C295" s="15" t="s">
        <v>726</v>
      </c>
      <c r="D295" s="22" t="s">
        <v>26</v>
      </c>
      <c r="E295" s="19" t="s">
        <v>405</v>
      </c>
      <c r="F295" s="22" t="s">
        <v>115</v>
      </c>
      <c r="G295" s="19" t="s">
        <v>727</v>
      </c>
      <c r="H295" s="19" t="s">
        <v>34</v>
      </c>
      <c r="I295" s="19" t="s">
        <v>728</v>
      </c>
      <c r="J295" s="26">
        <v>14.2</v>
      </c>
      <c r="K295" s="19" t="s">
        <v>725</v>
      </c>
      <c r="L295" s="19">
        <v>14.2</v>
      </c>
      <c r="M295" s="22" t="s">
        <v>26</v>
      </c>
      <c r="N295" s="22" t="s">
        <v>26</v>
      </c>
      <c r="O295" s="22"/>
      <c r="P295" s="22"/>
      <c r="Q295" s="19" t="s">
        <v>33</v>
      </c>
      <c r="R295" s="29" t="s">
        <v>34</v>
      </c>
      <c r="S295" s="19" t="s">
        <v>34</v>
      </c>
    </row>
    <row r="296" s="1" customFormat="1" ht="26" customHeight="1" spans="1:19">
      <c r="A296" s="15">
        <v>291</v>
      </c>
      <c r="B296" s="15" t="s">
        <v>24</v>
      </c>
      <c r="C296" s="15" t="s">
        <v>729</v>
      </c>
      <c r="D296" s="22" t="s">
        <v>26</v>
      </c>
      <c r="E296" s="19" t="s">
        <v>405</v>
      </c>
      <c r="F296" s="19" t="s">
        <v>56</v>
      </c>
      <c r="G296" s="19" t="s">
        <v>427</v>
      </c>
      <c r="H296" s="19" t="s">
        <v>34</v>
      </c>
      <c r="I296" s="19" t="s">
        <v>730</v>
      </c>
      <c r="J296" s="26">
        <v>9</v>
      </c>
      <c r="K296" s="19" t="s">
        <v>725</v>
      </c>
      <c r="L296" s="19">
        <v>9</v>
      </c>
      <c r="M296" s="22" t="s">
        <v>26</v>
      </c>
      <c r="N296" s="22" t="s">
        <v>26</v>
      </c>
      <c r="O296" s="22"/>
      <c r="P296" s="22"/>
      <c r="Q296" s="19" t="s">
        <v>33</v>
      </c>
      <c r="R296" s="29" t="s">
        <v>34</v>
      </c>
      <c r="S296" s="19" t="s">
        <v>34</v>
      </c>
    </row>
    <row r="297" s="1" customFormat="1" ht="52" customHeight="1" spans="1:19">
      <c r="A297" s="15">
        <v>292</v>
      </c>
      <c r="B297" s="15" t="s">
        <v>24</v>
      </c>
      <c r="C297" s="15" t="s">
        <v>731</v>
      </c>
      <c r="D297" s="22" t="s">
        <v>26</v>
      </c>
      <c r="E297" s="19" t="s">
        <v>405</v>
      </c>
      <c r="F297" s="19" t="s">
        <v>77</v>
      </c>
      <c r="G297" s="21" t="s">
        <v>449</v>
      </c>
      <c r="H297" s="19" t="s">
        <v>34</v>
      </c>
      <c r="I297" s="21" t="s">
        <v>732</v>
      </c>
      <c r="J297" s="21">
        <v>40</v>
      </c>
      <c r="K297" s="19" t="s">
        <v>39</v>
      </c>
      <c r="L297" s="21">
        <v>40</v>
      </c>
      <c r="M297" s="22" t="s">
        <v>26</v>
      </c>
      <c r="N297" s="22" t="s">
        <v>26</v>
      </c>
      <c r="O297" s="22"/>
      <c r="P297" s="22"/>
      <c r="Q297" s="19" t="s">
        <v>33</v>
      </c>
      <c r="R297" s="29" t="s">
        <v>34</v>
      </c>
      <c r="S297" s="19" t="s">
        <v>34</v>
      </c>
    </row>
    <row r="298" s="1" customFormat="1" ht="52" customHeight="1" spans="1:19">
      <c r="A298" s="15">
        <v>293</v>
      </c>
      <c r="B298" s="15" t="s">
        <v>24</v>
      </c>
      <c r="C298" s="15" t="s">
        <v>733</v>
      </c>
      <c r="D298" s="22" t="s">
        <v>26</v>
      </c>
      <c r="E298" s="19" t="s">
        <v>734</v>
      </c>
      <c r="F298" s="19" t="s">
        <v>46</v>
      </c>
      <c r="G298" s="19" t="s">
        <v>430</v>
      </c>
      <c r="H298" s="19" t="s">
        <v>34</v>
      </c>
      <c r="I298" s="19" t="s">
        <v>735</v>
      </c>
      <c r="J298" s="19">
        <v>10</v>
      </c>
      <c r="K298" s="19" t="s">
        <v>736</v>
      </c>
      <c r="L298" s="19">
        <v>10</v>
      </c>
      <c r="M298" s="22" t="s">
        <v>26</v>
      </c>
      <c r="N298" s="22" t="s">
        <v>26</v>
      </c>
      <c r="O298" s="22"/>
      <c r="P298" s="22"/>
      <c r="Q298" s="19" t="s">
        <v>33</v>
      </c>
      <c r="R298" s="29" t="s">
        <v>34</v>
      </c>
      <c r="S298" s="19" t="s">
        <v>34</v>
      </c>
    </row>
    <row r="299" s="1" customFormat="1" ht="64" customHeight="1" spans="1:19">
      <c r="A299" s="15">
        <v>294</v>
      </c>
      <c r="B299" s="10" t="s">
        <v>24</v>
      </c>
      <c r="C299" s="15" t="s">
        <v>737</v>
      </c>
      <c r="D299" s="31" t="s">
        <v>26</v>
      </c>
      <c r="E299" s="19" t="s">
        <v>405</v>
      </c>
      <c r="F299" s="19" t="s">
        <v>648</v>
      </c>
      <c r="G299" s="19" t="s">
        <v>34</v>
      </c>
      <c r="H299" s="19" t="s">
        <v>34</v>
      </c>
      <c r="I299" s="19" t="s">
        <v>738</v>
      </c>
      <c r="J299" s="19">
        <f>500+200+195+1388+493</f>
        <v>2776</v>
      </c>
      <c r="K299" s="19" t="s">
        <v>739</v>
      </c>
      <c r="L299" s="19">
        <f>500+200+195+1388+493</f>
        <v>2776</v>
      </c>
      <c r="M299" s="31" t="s">
        <v>26</v>
      </c>
      <c r="N299" s="31" t="s">
        <v>26</v>
      </c>
      <c r="O299" s="31"/>
      <c r="P299" s="31"/>
      <c r="Q299" s="32" t="s">
        <v>33</v>
      </c>
      <c r="R299" s="39" t="s">
        <v>34</v>
      </c>
      <c r="S299" s="32" t="s">
        <v>34</v>
      </c>
    </row>
    <row r="300" s="1" customFormat="1" ht="41" customHeight="1" spans="1:19">
      <c r="A300" s="15">
        <v>295</v>
      </c>
      <c r="B300" s="15" t="s">
        <v>24</v>
      </c>
      <c r="C300" s="15" t="s">
        <v>740</v>
      </c>
      <c r="D300" s="22" t="s">
        <v>26</v>
      </c>
      <c r="E300" s="19" t="s">
        <v>405</v>
      </c>
      <c r="F300" s="32" t="s">
        <v>648</v>
      </c>
      <c r="G300" s="32" t="s">
        <v>34</v>
      </c>
      <c r="H300" s="32" t="s">
        <v>34</v>
      </c>
      <c r="I300" s="32" t="s">
        <v>741</v>
      </c>
      <c r="J300" s="19">
        <f>143.7881+102</f>
        <v>245.7881</v>
      </c>
      <c r="K300" s="19" t="s">
        <v>742</v>
      </c>
      <c r="L300" s="19">
        <f>143.7881+102</f>
        <v>245.7881</v>
      </c>
      <c r="M300" s="22" t="s">
        <v>26</v>
      </c>
      <c r="N300" s="22" t="s">
        <v>26</v>
      </c>
      <c r="O300" s="22"/>
      <c r="P300" s="22"/>
      <c r="Q300" s="19" t="s">
        <v>33</v>
      </c>
      <c r="R300" s="19" t="s">
        <v>34</v>
      </c>
      <c r="S300" s="19" t="s">
        <v>34</v>
      </c>
    </row>
    <row r="301" s="1" customFormat="1" ht="26" customHeight="1" spans="1:19">
      <c r="A301" s="15">
        <v>296</v>
      </c>
      <c r="B301" s="15" t="s">
        <v>24</v>
      </c>
      <c r="C301" s="15" t="s">
        <v>743</v>
      </c>
      <c r="D301" s="22" t="s">
        <v>26</v>
      </c>
      <c r="E301" s="19" t="s">
        <v>405</v>
      </c>
      <c r="F301" s="22" t="s">
        <v>64</v>
      </c>
      <c r="G301" s="19" t="s">
        <v>243</v>
      </c>
      <c r="H301" s="19" t="s">
        <v>34</v>
      </c>
      <c r="I301" s="19" t="s">
        <v>744</v>
      </c>
      <c r="J301" s="26">
        <v>10.5</v>
      </c>
      <c r="K301" s="19" t="s">
        <v>413</v>
      </c>
      <c r="L301" s="36">
        <v>10.5</v>
      </c>
      <c r="M301" s="22" t="s">
        <v>26</v>
      </c>
      <c r="N301" s="22" t="s">
        <v>26</v>
      </c>
      <c r="O301" s="22"/>
      <c r="P301" s="22"/>
      <c r="Q301" s="19" t="s">
        <v>33</v>
      </c>
      <c r="R301" s="19" t="s">
        <v>34</v>
      </c>
      <c r="S301" s="19" t="s">
        <v>34</v>
      </c>
    </row>
    <row r="302" s="1" customFormat="1" ht="26" customHeight="1" spans="1:19">
      <c r="A302" s="15">
        <v>297</v>
      </c>
      <c r="B302" s="15" t="s">
        <v>24</v>
      </c>
      <c r="C302" s="15" t="s">
        <v>745</v>
      </c>
      <c r="D302" s="22" t="s">
        <v>26</v>
      </c>
      <c r="E302" s="19" t="s">
        <v>405</v>
      </c>
      <c r="F302" s="19" t="s">
        <v>77</v>
      </c>
      <c r="G302" s="19" t="s">
        <v>78</v>
      </c>
      <c r="H302" s="19" t="s">
        <v>34</v>
      </c>
      <c r="I302" s="19" t="s">
        <v>746</v>
      </c>
      <c r="J302" s="26">
        <v>10.5</v>
      </c>
      <c r="K302" s="19" t="s">
        <v>413</v>
      </c>
      <c r="L302" s="36">
        <v>10.5</v>
      </c>
      <c r="M302" s="22" t="s">
        <v>26</v>
      </c>
      <c r="N302" s="22" t="s">
        <v>26</v>
      </c>
      <c r="O302" s="22"/>
      <c r="P302" s="22"/>
      <c r="Q302" s="19" t="s">
        <v>33</v>
      </c>
      <c r="R302" s="19" t="s">
        <v>34</v>
      </c>
      <c r="S302" s="19" t="s">
        <v>34</v>
      </c>
    </row>
    <row r="303" s="1" customFormat="1" ht="26" customHeight="1" spans="1:19">
      <c r="A303" s="15">
        <v>298</v>
      </c>
      <c r="B303" s="15" t="s">
        <v>24</v>
      </c>
      <c r="C303" s="15" t="s">
        <v>747</v>
      </c>
      <c r="D303" s="22" t="s">
        <v>26</v>
      </c>
      <c r="E303" s="19" t="s">
        <v>405</v>
      </c>
      <c r="F303" s="19" t="s">
        <v>77</v>
      </c>
      <c r="G303" s="19" t="s">
        <v>276</v>
      </c>
      <c r="H303" s="19" t="s">
        <v>34</v>
      </c>
      <c r="I303" s="19" t="s">
        <v>748</v>
      </c>
      <c r="J303" s="26">
        <v>14.7</v>
      </c>
      <c r="K303" s="19" t="s">
        <v>413</v>
      </c>
      <c r="L303" s="36">
        <v>14.7</v>
      </c>
      <c r="M303" s="22" t="s">
        <v>26</v>
      </c>
      <c r="N303" s="22" t="s">
        <v>26</v>
      </c>
      <c r="O303" s="22"/>
      <c r="P303" s="22"/>
      <c r="Q303" s="19" t="s">
        <v>33</v>
      </c>
      <c r="R303" s="19" t="s">
        <v>34</v>
      </c>
      <c r="S303" s="19" t="s">
        <v>34</v>
      </c>
    </row>
    <row r="304" s="1" customFormat="1" ht="26" customHeight="1" spans="1:19">
      <c r="A304" s="15">
        <v>299</v>
      </c>
      <c r="B304" s="15" t="s">
        <v>24</v>
      </c>
      <c r="C304" s="15" t="s">
        <v>749</v>
      </c>
      <c r="D304" s="22" t="s">
        <v>26</v>
      </c>
      <c r="E304" s="19" t="s">
        <v>405</v>
      </c>
      <c r="F304" s="19" t="s">
        <v>77</v>
      </c>
      <c r="G304" s="19" t="s">
        <v>94</v>
      </c>
      <c r="H304" s="19" t="s">
        <v>34</v>
      </c>
      <c r="I304" s="19" t="s">
        <v>750</v>
      </c>
      <c r="J304" s="26">
        <v>10.5</v>
      </c>
      <c r="K304" s="19" t="s">
        <v>413</v>
      </c>
      <c r="L304" s="36">
        <v>10.5</v>
      </c>
      <c r="M304" s="22" t="s">
        <v>26</v>
      </c>
      <c r="N304" s="22" t="s">
        <v>26</v>
      </c>
      <c r="O304" s="22"/>
      <c r="P304" s="22"/>
      <c r="Q304" s="19" t="s">
        <v>33</v>
      </c>
      <c r="R304" s="19" t="s">
        <v>34</v>
      </c>
      <c r="S304" s="19" t="s">
        <v>34</v>
      </c>
    </row>
    <row r="305" s="1" customFormat="1" ht="26" customHeight="1" spans="1:19">
      <c r="A305" s="15">
        <v>300</v>
      </c>
      <c r="B305" s="15" t="s">
        <v>24</v>
      </c>
      <c r="C305" s="15" t="s">
        <v>751</v>
      </c>
      <c r="D305" s="22" t="s">
        <v>26</v>
      </c>
      <c r="E305" s="19" t="s">
        <v>405</v>
      </c>
      <c r="F305" s="19" t="s">
        <v>77</v>
      </c>
      <c r="G305" s="19" t="s">
        <v>449</v>
      </c>
      <c r="H305" s="19" t="s">
        <v>34</v>
      </c>
      <c r="I305" s="19" t="s">
        <v>752</v>
      </c>
      <c r="J305" s="26">
        <v>168</v>
      </c>
      <c r="K305" s="19" t="s">
        <v>413</v>
      </c>
      <c r="L305" s="36">
        <v>168</v>
      </c>
      <c r="M305" s="22" t="s">
        <v>26</v>
      </c>
      <c r="N305" s="22" t="s">
        <v>26</v>
      </c>
      <c r="O305" s="22"/>
      <c r="P305" s="22"/>
      <c r="Q305" s="19" t="s">
        <v>33</v>
      </c>
      <c r="R305" s="19" t="s">
        <v>34</v>
      </c>
      <c r="S305" s="19" t="s">
        <v>34</v>
      </c>
    </row>
    <row r="306" s="1" customFormat="1" ht="26" customHeight="1" spans="1:19">
      <c r="A306" s="15">
        <v>301</v>
      </c>
      <c r="B306" s="15" t="s">
        <v>24</v>
      </c>
      <c r="C306" s="15" t="s">
        <v>753</v>
      </c>
      <c r="D306" s="22" t="s">
        <v>26</v>
      </c>
      <c r="E306" s="19" t="s">
        <v>405</v>
      </c>
      <c r="F306" s="19" t="s">
        <v>77</v>
      </c>
      <c r="G306" s="19" t="s">
        <v>110</v>
      </c>
      <c r="H306" s="19" t="s">
        <v>34</v>
      </c>
      <c r="I306" s="19" t="s">
        <v>754</v>
      </c>
      <c r="J306" s="26">
        <v>14.7</v>
      </c>
      <c r="K306" s="19" t="s">
        <v>413</v>
      </c>
      <c r="L306" s="36">
        <v>14.7</v>
      </c>
      <c r="M306" s="22" t="s">
        <v>26</v>
      </c>
      <c r="N306" s="22" t="s">
        <v>26</v>
      </c>
      <c r="O306" s="22"/>
      <c r="P306" s="22"/>
      <c r="Q306" s="19" t="s">
        <v>33</v>
      </c>
      <c r="R306" s="19" t="s">
        <v>34</v>
      </c>
      <c r="S306" s="19" t="s">
        <v>34</v>
      </c>
    </row>
    <row r="307" s="1" customFormat="1" ht="26" customHeight="1" spans="1:19">
      <c r="A307" s="15">
        <v>302</v>
      </c>
      <c r="B307" s="15" t="s">
        <v>24</v>
      </c>
      <c r="C307" s="15" t="s">
        <v>755</v>
      </c>
      <c r="D307" s="22" t="s">
        <v>26</v>
      </c>
      <c r="E307" s="19" t="s">
        <v>405</v>
      </c>
      <c r="F307" s="19" t="s">
        <v>77</v>
      </c>
      <c r="G307" s="19" t="s">
        <v>756</v>
      </c>
      <c r="H307" s="19" t="s">
        <v>34</v>
      </c>
      <c r="I307" s="19" t="s">
        <v>757</v>
      </c>
      <c r="J307" s="26">
        <v>6.3</v>
      </c>
      <c r="K307" s="19" t="s">
        <v>413</v>
      </c>
      <c r="L307" s="36">
        <v>6.3</v>
      </c>
      <c r="M307" s="22" t="s">
        <v>26</v>
      </c>
      <c r="N307" s="22" t="s">
        <v>26</v>
      </c>
      <c r="O307" s="22"/>
      <c r="P307" s="22"/>
      <c r="Q307" s="19" t="s">
        <v>33</v>
      </c>
      <c r="R307" s="19" t="s">
        <v>34</v>
      </c>
      <c r="S307" s="19" t="s">
        <v>34</v>
      </c>
    </row>
    <row r="308" s="1" customFormat="1" ht="26" customHeight="1" spans="1:19">
      <c r="A308" s="15">
        <v>303</v>
      </c>
      <c r="B308" s="15" t="s">
        <v>24</v>
      </c>
      <c r="C308" s="15" t="s">
        <v>758</v>
      </c>
      <c r="D308" s="22" t="s">
        <v>26</v>
      </c>
      <c r="E308" s="19" t="s">
        <v>405</v>
      </c>
      <c r="F308" s="22" t="s">
        <v>28</v>
      </c>
      <c r="G308" s="19" t="s">
        <v>759</v>
      </c>
      <c r="H308" s="19" t="s">
        <v>34</v>
      </c>
      <c r="I308" s="19" t="s">
        <v>760</v>
      </c>
      <c r="J308" s="26">
        <v>12.6</v>
      </c>
      <c r="K308" s="19" t="s">
        <v>413</v>
      </c>
      <c r="L308" s="36">
        <v>12.6</v>
      </c>
      <c r="M308" s="22" t="s">
        <v>26</v>
      </c>
      <c r="N308" s="22" t="s">
        <v>26</v>
      </c>
      <c r="O308" s="22"/>
      <c r="P308" s="22"/>
      <c r="Q308" s="19" t="s">
        <v>33</v>
      </c>
      <c r="R308" s="19" t="s">
        <v>34</v>
      </c>
      <c r="S308" s="19" t="s">
        <v>34</v>
      </c>
    </row>
    <row r="309" s="1" customFormat="1" ht="26" customHeight="1" spans="1:19">
      <c r="A309" s="15">
        <v>304</v>
      </c>
      <c r="B309" s="15" t="s">
        <v>24</v>
      </c>
      <c r="C309" s="15" t="s">
        <v>761</v>
      </c>
      <c r="D309" s="22" t="s">
        <v>26</v>
      </c>
      <c r="E309" s="19" t="s">
        <v>405</v>
      </c>
      <c r="F309" s="19" t="s">
        <v>73</v>
      </c>
      <c r="G309" s="19" t="s">
        <v>313</v>
      </c>
      <c r="H309" s="19" t="s">
        <v>34</v>
      </c>
      <c r="I309" s="19" t="s">
        <v>762</v>
      </c>
      <c r="J309" s="26">
        <v>8.4</v>
      </c>
      <c r="K309" s="19" t="s">
        <v>413</v>
      </c>
      <c r="L309" s="36">
        <v>8.4</v>
      </c>
      <c r="M309" s="22" t="s">
        <v>26</v>
      </c>
      <c r="N309" s="22" t="s">
        <v>26</v>
      </c>
      <c r="O309" s="22"/>
      <c r="P309" s="22"/>
      <c r="Q309" s="19" t="s">
        <v>33</v>
      </c>
      <c r="R309" s="19" t="s">
        <v>34</v>
      </c>
      <c r="S309" s="19" t="s">
        <v>34</v>
      </c>
    </row>
    <row r="310" s="1" customFormat="1" ht="26" customHeight="1" spans="1:19">
      <c r="A310" s="15">
        <v>305</v>
      </c>
      <c r="B310" s="15" t="s">
        <v>24</v>
      </c>
      <c r="C310" s="15" t="s">
        <v>763</v>
      </c>
      <c r="D310" s="22" t="s">
        <v>26</v>
      </c>
      <c r="E310" s="19" t="s">
        <v>405</v>
      </c>
      <c r="F310" s="19" t="s">
        <v>73</v>
      </c>
      <c r="G310" s="19" t="s">
        <v>299</v>
      </c>
      <c r="H310" s="19" t="s">
        <v>34</v>
      </c>
      <c r="I310" s="19" t="s">
        <v>764</v>
      </c>
      <c r="J310" s="26">
        <v>8.4</v>
      </c>
      <c r="K310" s="19" t="s">
        <v>413</v>
      </c>
      <c r="L310" s="36">
        <v>8.4</v>
      </c>
      <c r="M310" s="22" t="s">
        <v>26</v>
      </c>
      <c r="N310" s="22" t="s">
        <v>26</v>
      </c>
      <c r="O310" s="22"/>
      <c r="P310" s="22"/>
      <c r="Q310" s="19" t="s">
        <v>33</v>
      </c>
      <c r="R310" s="19" t="s">
        <v>34</v>
      </c>
      <c r="S310" s="19" t="s">
        <v>34</v>
      </c>
    </row>
    <row r="311" s="1" customFormat="1" ht="26" customHeight="1" spans="1:19">
      <c r="A311" s="15">
        <v>306</v>
      </c>
      <c r="B311" s="15" t="s">
        <v>24</v>
      </c>
      <c r="C311" s="15" t="s">
        <v>765</v>
      </c>
      <c r="D311" s="22" t="s">
        <v>26</v>
      </c>
      <c r="E311" s="19" t="s">
        <v>405</v>
      </c>
      <c r="F311" s="19" t="s">
        <v>73</v>
      </c>
      <c r="G311" s="19" t="s">
        <v>336</v>
      </c>
      <c r="H311" s="19" t="s">
        <v>34</v>
      </c>
      <c r="I311" s="19" t="s">
        <v>766</v>
      </c>
      <c r="J311" s="26">
        <v>18.9</v>
      </c>
      <c r="K311" s="19" t="s">
        <v>413</v>
      </c>
      <c r="L311" s="36">
        <v>18.9</v>
      </c>
      <c r="M311" s="22" t="s">
        <v>26</v>
      </c>
      <c r="N311" s="22" t="s">
        <v>26</v>
      </c>
      <c r="O311" s="22"/>
      <c r="P311" s="22"/>
      <c r="Q311" s="19" t="s">
        <v>33</v>
      </c>
      <c r="R311" s="19" t="s">
        <v>34</v>
      </c>
      <c r="S311" s="19" t="s">
        <v>34</v>
      </c>
    </row>
    <row r="312" s="1" customFormat="1" ht="26" customHeight="1" spans="1:19">
      <c r="A312" s="15">
        <v>307</v>
      </c>
      <c r="B312" s="15" t="s">
        <v>24</v>
      </c>
      <c r="C312" s="15" t="s">
        <v>767</v>
      </c>
      <c r="D312" s="22" t="s">
        <v>26</v>
      </c>
      <c r="E312" s="19" t="s">
        <v>405</v>
      </c>
      <c r="F312" s="19" t="s">
        <v>73</v>
      </c>
      <c r="G312" s="19" t="s">
        <v>305</v>
      </c>
      <c r="H312" s="19" t="s">
        <v>34</v>
      </c>
      <c r="I312" s="19" t="s">
        <v>768</v>
      </c>
      <c r="J312" s="26">
        <v>10.5</v>
      </c>
      <c r="K312" s="19" t="s">
        <v>413</v>
      </c>
      <c r="L312" s="36">
        <v>10.5</v>
      </c>
      <c r="M312" s="22" t="s">
        <v>26</v>
      </c>
      <c r="N312" s="22" t="s">
        <v>26</v>
      </c>
      <c r="O312" s="22"/>
      <c r="P312" s="22"/>
      <c r="Q312" s="19" t="s">
        <v>33</v>
      </c>
      <c r="R312" s="19" t="s">
        <v>34</v>
      </c>
      <c r="S312" s="19" t="s">
        <v>34</v>
      </c>
    </row>
    <row r="313" s="1" customFormat="1" ht="26" customHeight="1" spans="1:19">
      <c r="A313" s="15">
        <v>308</v>
      </c>
      <c r="B313" s="15" t="s">
        <v>24</v>
      </c>
      <c r="C313" s="15" t="s">
        <v>769</v>
      </c>
      <c r="D313" s="22" t="s">
        <v>26</v>
      </c>
      <c r="E313" s="19" t="s">
        <v>405</v>
      </c>
      <c r="F313" s="19" t="s">
        <v>73</v>
      </c>
      <c r="G313" s="19" t="s">
        <v>177</v>
      </c>
      <c r="H313" s="19" t="s">
        <v>34</v>
      </c>
      <c r="I313" s="19" t="s">
        <v>770</v>
      </c>
      <c r="J313" s="26">
        <v>14.7</v>
      </c>
      <c r="K313" s="19" t="s">
        <v>413</v>
      </c>
      <c r="L313" s="36">
        <v>14.7</v>
      </c>
      <c r="M313" s="22" t="s">
        <v>26</v>
      </c>
      <c r="N313" s="22" t="s">
        <v>26</v>
      </c>
      <c r="O313" s="22"/>
      <c r="P313" s="22"/>
      <c r="Q313" s="19" t="s">
        <v>33</v>
      </c>
      <c r="R313" s="19" t="s">
        <v>34</v>
      </c>
      <c r="S313" s="19" t="s">
        <v>34</v>
      </c>
    </row>
    <row r="314" s="1" customFormat="1" ht="26" customHeight="1" spans="1:19">
      <c r="A314" s="15">
        <v>309</v>
      </c>
      <c r="B314" s="15" t="s">
        <v>24</v>
      </c>
      <c r="C314" s="15" t="s">
        <v>771</v>
      </c>
      <c r="D314" s="22" t="s">
        <v>26</v>
      </c>
      <c r="E314" s="19" t="s">
        <v>405</v>
      </c>
      <c r="F314" s="19" t="s">
        <v>73</v>
      </c>
      <c r="G314" s="19" t="s">
        <v>323</v>
      </c>
      <c r="H314" s="19" t="s">
        <v>34</v>
      </c>
      <c r="I314" s="19" t="s">
        <v>772</v>
      </c>
      <c r="J314" s="26">
        <v>4.2</v>
      </c>
      <c r="K314" s="19" t="s">
        <v>413</v>
      </c>
      <c r="L314" s="36">
        <v>4.2</v>
      </c>
      <c r="M314" s="22" t="s">
        <v>26</v>
      </c>
      <c r="N314" s="22" t="s">
        <v>26</v>
      </c>
      <c r="O314" s="22"/>
      <c r="P314" s="22"/>
      <c r="Q314" s="19" t="s">
        <v>33</v>
      </c>
      <c r="R314" s="19" t="s">
        <v>34</v>
      </c>
      <c r="S314" s="19" t="s">
        <v>34</v>
      </c>
    </row>
    <row r="315" s="1" customFormat="1" ht="26" customHeight="1" spans="1:19">
      <c r="A315" s="15">
        <v>310</v>
      </c>
      <c r="B315" s="15" t="s">
        <v>24</v>
      </c>
      <c r="C315" s="15" t="s">
        <v>773</v>
      </c>
      <c r="D315" s="22" t="s">
        <v>26</v>
      </c>
      <c r="E315" s="19" t="s">
        <v>405</v>
      </c>
      <c r="F315" s="19" t="s">
        <v>51</v>
      </c>
      <c r="G315" s="19" t="s">
        <v>293</v>
      </c>
      <c r="H315" s="19" t="s">
        <v>34</v>
      </c>
      <c r="I315" s="19" t="s">
        <v>774</v>
      </c>
      <c r="J315" s="26">
        <v>27.3</v>
      </c>
      <c r="K315" s="19" t="s">
        <v>413</v>
      </c>
      <c r="L315" s="36">
        <v>27.3</v>
      </c>
      <c r="M315" s="22" t="s">
        <v>26</v>
      </c>
      <c r="N315" s="22" t="s">
        <v>26</v>
      </c>
      <c r="O315" s="22"/>
      <c r="P315" s="22"/>
      <c r="Q315" s="19" t="s">
        <v>33</v>
      </c>
      <c r="R315" s="19" t="s">
        <v>34</v>
      </c>
      <c r="S315" s="19" t="s">
        <v>34</v>
      </c>
    </row>
    <row r="316" s="1" customFormat="1" ht="26" customHeight="1" spans="1:19">
      <c r="A316" s="15">
        <v>311</v>
      </c>
      <c r="B316" s="15" t="s">
        <v>24</v>
      </c>
      <c r="C316" s="15" t="s">
        <v>775</v>
      </c>
      <c r="D316" s="22" t="s">
        <v>26</v>
      </c>
      <c r="E316" s="19" t="s">
        <v>405</v>
      </c>
      <c r="F316" s="19" t="s">
        <v>51</v>
      </c>
      <c r="G316" s="19" t="s">
        <v>221</v>
      </c>
      <c r="H316" s="19" t="s">
        <v>34</v>
      </c>
      <c r="I316" s="19" t="s">
        <v>776</v>
      </c>
      <c r="J316" s="26">
        <v>73.5</v>
      </c>
      <c r="K316" s="19" t="s">
        <v>413</v>
      </c>
      <c r="L316" s="36">
        <v>73.5</v>
      </c>
      <c r="M316" s="22" t="s">
        <v>26</v>
      </c>
      <c r="N316" s="22" t="s">
        <v>26</v>
      </c>
      <c r="O316" s="22"/>
      <c r="P316" s="22"/>
      <c r="Q316" s="19" t="s">
        <v>33</v>
      </c>
      <c r="R316" s="19" t="s">
        <v>34</v>
      </c>
      <c r="S316" s="19" t="s">
        <v>34</v>
      </c>
    </row>
    <row r="317" s="1" customFormat="1" ht="26" customHeight="1" spans="1:19">
      <c r="A317" s="15">
        <v>312</v>
      </c>
      <c r="B317" s="15" t="s">
        <v>24</v>
      </c>
      <c r="C317" s="15" t="s">
        <v>777</v>
      </c>
      <c r="D317" s="22" t="s">
        <v>26</v>
      </c>
      <c r="E317" s="19" t="s">
        <v>405</v>
      </c>
      <c r="F317" s="19" t="s">
        <v>51</v>
      </c>
      <c r="G317" s="19" t="s">
        <v>526</v>
      </c>
      <c r="H317" s="19" t="s">
        <v>34</v>
      </c>
      <c r="I317" s="19" t="s">
        <v>778</v>
      </c>
      <c r="J317" s="26">
        <v>42</v>
      </c>
      <c r="K317" s="19" t="s">
        <v>413</v>
      </c>
      <c r="L317" s="36">
        <v>42</v>
      </c>
      <c r="M317" s="22" t="s">
        <v>26</v>
      </c>
      <c r="N317" s="22" t="s">
        <v>26</v>
      </c>
      <c r="O317" s="22"/>
      <c r="P317" s="22"/>
      <c r="Q317" s="19" t="s">
        <v>33</v>
      </c>
      <c r="R317" s="19" t="s">
        <v>34</v>
      </c>
      <c r="S317" s="19" t="s">
        <v>34</v>
      </c>
    </row>
    <row r="318" s="1" customFormat="1" ht="26" customHeight="1" spans="1:19">
      <c r="A318" s="15">
        <v>313</v>
      </c>
      <c r="B318" s="15" t="s">
        <v>24</v>
      </c>
      <c r="C318" s="15" t="s">
        <v>779</v>
      </c>
      <c r="D318" s="22" t="s">
        <v>26</v>
      </c>
      <c r="E318" s="19" t="s">
        <v>405</v>
      </c>
      <c r="F318" s="19" t="s">
        <v>51</v>
      </c>
      <c r="G318" s="19" t="s">
        <v>52</v>
      </c>
      <c r="H318" s="19" t="s">
        <v>34</v>
      </c>
      <c r="I318" s="19" t="s">
        <v>780</v>
      </c>
      <c r="J318" s="26">
        <v>371.7</v>
      </c>
      <c r="K318" s="19" t="s">
        <v>413</v>
      </c>
      <c r="L318" s="36">
        <v>371.7</v>
      </c>
      <c r="M318" s="22" t="s">
        <v>26</v>
      </c>
      <c r="N318" s="22" t="s">
        <v>26</v>
      </c>
      <c r="O318" s="22"/>
      <c r="P318" s="22"/>
      <c r="Q318" s="19" t="s">
        <v>33</v>
      </c>
      <c r="R318" s="19" t="s">
        <v>34</v>
      </c>
      <c r="S318" s="19" t="s">
        <v>34</v>
      </c>
    </row>
    <row r="319" s="1" customFormat="1" ht="26" customHeight="1" spans="1:19">
      <c r="A319" s="15">
        <v>314</v>
      </c>
      <c r="B319" s="15" t="s">
        <v>24</v>
      </c>
      <c r="C319" s="15" t="s">
        <v>781</v>
      </c>
      <c r="D319" s="22" t="s">
        <v>26</v>
      </c>
      <c r="E319" s="19" t="s">
        <v>405</v>
      </c>
      <c r="F319" s="19" t="s">
        <v>51</v>
      </c>
      <c r="G319" s="19" t="s">
        <v>782</v>
      </c>
      <c r="H319" s="19" t="s">
        <v>34</v>
      </c>
      <c r="I319" s="19" t="s">
        <v>783</v>
      </c>
      <c r="J319" s="26">
        <v>58.8</v>
      </c>
      <c r="K319" s="19" t="s">
        <v>413</v>
      </c>
      <c r="L319" s="36">
        <v>58.8</v>
      </c>
      <c r="M319" s="22" t="s">
        <v>26</v>
      </c>
      <c r="N319" s="22" t="s">
        <v>26</v>
      </c>
      <c r="O319" s="22"/>
      <c r="P319" s="22"/>
      <c r="Q319" s="19" t="s">
        <v>33</v>
      </c>
      <c r="R319" s="19" t="s">
        <v>34</v>
      </c>
      <c r="S319" s="19" t="s">
        <v>34</v>
      </c>
    </row>
    <row r="320" s="1" customFormat="1" ht="26" customHeight="1" spans="1:19">
      <c r="A320" s="15">
        <v>315</v>
      </c>
      <c r="B320" s="15" t="s">
        <v>24</v>
      </c>
      <c r="C320" s="15" t="s">
        <v>784</v>
      </c>
      <c r="D320" s="22" t="s">
        <v>26</v>
      </c>
      <c r="E320" s="19" t="s">
        <v>405</v>
      </c>
      <c r="F320" s="19" t="s">
        <v>51</v>
      </c>
      <c r="G320" s="19" t="s">
        <v>785</v>
      </c>
      <c r="H320" s="19" t="s">
        <v>34</v>
      </c>
      <c r="I320" s="19" t="s">
        <v>786</v>
      </c>
      <c r="J320" s="26">
        <v>75.6</v>
      </c>
      <c r="K320" s="19" t="s">
        <v>413</v>
      </c>
      <c r="L320" s="36">
        <v>75.6</v>
      </c>
      <c r="M320" s="22" t="s">
        <v>26</v>
      </c>
      <c r="N320" s="22" t="s">
        <v>26</v>
      </c>
      <c r="O320" s="22"/>
      <c r="P320" s="22"/>
      <c r="Q320" s="19" t="s">
        <v>33</v>
      </c>
      <c r="R320" s="19" t="s">
        <v>34</v>
      </c>
      <c r="S320" s="19" t="s">
        <v>34</v>
      </c>
    </row>
    <row r="321" s="1" customFormat="1" ht="26" customHeight="1" spans="1:19">
      <c r="A321" s="15">
        <v>316</v>
      </c>
      <c r="B321" s="15" t="s">
        <v>24</v>
      </c>
      <c r="C321" s="15" t="s">
        <v>787</v>
      </c>
      <c r="D321" s="22" t="s">
        <v>26</v>
      </c>
      <c r="E321" s="19" t="s">
        <v>405</v>
      </c>
      <c r="F321" s="19" t="s">
        <v>51</v>
      </c>
      <c r="G321" s="19" t="s">
        <v>531</v>
      </c>
      <c r="H321" s="19" t="s">
        <v>34</v>
      </c>
      <c r="I321" s="19" t="s">
        <v>788</v>
      </c>
      <c r="J321" s="26">
        <v>8.4</v>
      </c>
      <c r="K321" s="19" t="s">
        <v>413</v>
      </c>
      <c r="L321" s="36">
        <v>8.4</v>
      </c>
      <c r="M321" s="22" t="s">
        <v>26</v>
      </c>
      <c r="N321" s="22" t="s">
        <v>26</v>
      </c>
      <c r="O321" s="22"/>
      <c r="P321" s="22"/>
      <c r="Q321" s="19" t="s">
        <v>33</v>
      </c>
      <c r="R321" s="19" t="s">
        <v>34</v>
      </c>
      <c r="S321" s="19" t="s">
        <v>34</v>
      </c>
    </row>
    <row r="322" s="1" customFormat="1" ht="24" spans="1:19">
      <c r="A322" s="15">
        <v>317</v>
      </c>
      <c r="B322" s="15" t="s">
        <v>24</v>
      </c>
      <c r="C322" s="15" t="s">
        <v>789</v>
      </c>
      <c r="D322" s="22" t="s">
        <v>26</v>
      </c>
      <c r="E322" s="19" t="s">
        <v>405</v>
      </c>
      <c r="F322" s="19" t="s">
        <v>56</v>
      </c>
      <c r="G322" s="19" t="s">
        <v>427</v>
      </c>
      <c r="H322" s="19" t="s">
        <v>34</v>
      </c>
      <c r="I322" s="19" t="s">
        <v>790</v>
      </c>
      <c r="J322" s="26">
        <v>184.8</v>
      </c>
      <c r="K322" s="19" t="s">
        <v>413</v>
      </c>
      <c r="L322" s="36">
        <v>184.8</v>
      </c>
      <c r="M322" s="22" t="s">
        <v>26</v>
      </c>
      <c r="N322" s="22" t="s">
        <v>26</v>
      </c>
      <c r="O322" s="22"/>
      <c r="P322" s="22"/>
      <c r="Q322" s="19" t="s">
        <v>33</v>
      </c>
      <c r="R322" s="19" t="s">
        <v>34</v>
      </c>
      <c r="S322" s="19" t="s">
        <v>34</v>
      </c>
    </row>
    <row r="323" s="1" customFormat="1" ht="24" spans="1:19">
      <c r="A323" s="15">
        <v>318</v>
      </c>
      <c r="B323" s="15" t="s">
        <v>24</v>
      </c>
      <c r="C323" s="15" t="s">
        <v>791</v>
      </c>
      <c r="D323" s="22" t="s">
        <v>26</v>
      </c>
      <c r="E323" s="19" t="s">
        <v>405</v>
      </c>
      <c r="F323" s="19" t="s">
        <v>56</v>
      </c>
      <c r="G323" s="19" t="s">
        <v>476</v>
      </c>
      <c r="H323" s="19" t="s">
        <v>34</v>
      </c>
      <c r="I323" s="19" t="s">
        <v>792</v>
      </c>
      <c r="J323" s="26">
        <v>159.6</v>
      </c>
      <c r="K323" s="19" t="s">
        <v>413</v>
      </c>
      <c r="L323" s="36">
        <v>159.6</v>
      </c>
      <c r="M323" s="22" t="s">
        <v>26</v>
      </c>
      <c r="N323" s="22" t="s">
        <v>26</v>
      </c>
      <c r="O323" s="22"/>
      <c r="P323" s="22"/>
      <c r="Q323" s="19" t="s">
        <v>33</v>
      </c>
      <c r="R323" s="19" t="s">
        <v>34</v>
      </c>
      <c r="S323" s="19" t="s">
        <v>34</v>
      </c>
    </row>
    <row r="324" s="1" customFormat="1" ht="24" spans="1:19">
      <c r="A324" s="15">
        <v>319</v>
      </c>
      <c r="B324" s="15" t="s">
        <v>24</v>
      </c>
      <c r="C324" s="15" t="s">
        <v>793</v>
      </c>
      <c r="D324" s="22" t="s">
        <v>26</v>
      </c>
      <c r="E324" s="19" t="s">
        <v>405</v>
      </c>
      <c r="F324" s="19" t="s">
        <v>56</v>
      </c>
      <c r="G324" s="19" t="s">
        <v>456</v>
      </c>
      <c r="H324" s="19" t="s">
        <v>34</v>
      </c>
      <c r="I324" s="19" t="s">
        <v>794</v>
      </c>
      <c r="J324" s="26">
        <v>31.5</v>
      </c>
      <c r="K324" s="19" t="s">
        <v>413</v>
      </c>
      <c r="L324" s="36">
        <v>31.5</v>
      </c>
      <c r="M324" s="22" t="s">
        <v>26</v>
      </c>
      <c r="N324" s="22" t="s">
        <v>26</v>
      </c>
      <c r="O324" s="22"/>
      <c r="P324" s="22"/>
      <c r="Q324" s="19" t="s">
        <v>33</v>
      </c>
      <c r="R324" s="19" t="s">
        <v>34</v>
      </c>
      <c r="S324" s="19" t="s">
        <v>34</v>
      </c>
    </row>
    <row r="325" s="1" customFormat="1" ht="24" spans="1:19">
      <c r="A325" s="15">
        <v>320</v>
      </c>
      <c r="B325" s="15" t="s">
        <v>24</v>
      </c>
      <c r="C325" s="15" t="s">
        <v>795</v>
      </c>
      <c r="D325" s="22" t="s">
        <v>26</v>
      </c>
      <c r="E325" s="19" t="s">
        <v>405</v>
      </c>
      <c r="F325" s="19" t="s">
        <v>56</v>
      </c>
      <c r="G325" s="19" t="s">
        <v>190</v>
      </c>
      <c r="H325" s="19" t="s">
        <v>34</v>
      </c>
      <c r="I325" s="19" t="s">
        <v>796</v>
      </c>
      <c r="J325" s="26">
        <v>12.6</v>
      </c>
      <c r="K325" s="19" t="s">
        <v>413</v>
      </c>
      <c r="L325" s="36">
        <v>12.6</v>
      </c>
      <c r="M325" s="22" t="s">
        <v>26</v>
      </c>
      <c r="N325" s="22" t="s">
        <v>26</v>
      </c>
      <c r="O325" s="22"/>
      <c r="P325" s="22"/>
      <c r="Q325" s="19" t="s">
        <v>33</v>
      </c>
      <c r="R325" s="19" t="s">
        <v>34</v>
      </c>
      <c r="S325" s="19" t="s">
        <v>34</v>
      </c>
    </row>
    <row r="326" s="1" customFormat="1" ht="24" spans="1:19">
      <c r="A326" s="15">
        <v>321</v>
      </c>
      <c r="B326" s="15" t="s">
        <v>24</v>
      </c>
      <c r="C326" s="15" t="s">
        <v>797</v>
      </c>
      <c r="D326" s="22" t="s">
        <v>26</v>
      </c>
      <c r="E326" s="19" t="s">
        <v>405</v>
      </c>
      <c r="F326" s="19" t="s">
        <v>56</v>
      </c>
      <c r="G326" s="19" t="s">
        <v>194</v>
      </c>
      <c r="H326" s="19" t="s">
        <v>34</v>
      </c>
      <c r="I326" s="19" t="s">
        <v>798</v>
      </c>
      <c r="J326" s="26">
        <v>252</v>
      </c>
      <c r="K326" s="19" t="s">
        <v>413</v>
      </c>
      <c r="L326" s="36">
        <v>252</v>
      </c>
      <c r="M326" s="22" t="s">
        <v>26</v>
      </c>
      <c r="N326" s="22" t="s">
        <v>26</v>
      </c>
      <c r="O326" s="22"/>
      <c r="P326" s="22"/>
      <c r="Q326" s="19" t="s">
        <v>33</v>
      </c>
      <c r="R326" s="19" t="s">
        <v>34</v>
      </c>
      <c r="S326" s="19" t="s">
        <v>34</v>
      </c>
    </row>
    <row r="327" s="1" customFormat="1" ht="24" spans="1:19">
      <c r="A327" s="15">
        <v>322</v>
      </c>
      <c r="B327" s="15" t="s">
        <v>24</v>
      </c>
      <c r="C327" s="15" t="s">
        <v>799</v>
      </c>
      <c r="D327" s="22" t="s">
        <v>26</v>
      </c>
      <c r="E327" s="19" t="s">
        <v>405</v>
      </c>
      <c r="F327" s="19" t="s">
        <v>56</v>
      </c>
      <c r="G327" s="19" t="s">
        <v>461</v>
      </c>
      <c r="H327" s="19" t="s">
        <v>34</v>
      </c>
      <c r="I327" s="19" t="s">
        <v>800</v>
      </c>
      <c r="J327" s="26">
        <v>94.5</v>
      </c>
      <c r="K327" s="19" t="s">
        <v>413</v>
      </c>
      <c r="L327" s="36">
        <v>94.5</v>
      </c>
      <c r="M327" s="22" t="s">
        <v>26</v>
      </c>
      <c r="N327" s="22" t="s">
        <v>26</v>
      </c>
      <c r="O327" s="22"/>
      <c r="P327" s="22"/>
      <c r="Q327" s="19" t="s">
        <v>33</v>
      </c>
      <c r="R327" s="19" t="s">
        <v>34</v>
      </c>
      <c r="S327" s="19" t="s">
        <v>34</v>
      </c>
    </row>
    <row r="328" s="1" customFormat="1" ht="24" spans="1:19">
      <c r="A328" s="15">
        <v>323</v>
      </c>
      <c r="B328" s="15" t="s">
        <v>24</v>
      </c>
      <c r="C328" s="15" t="s">
        <v>801</v>
      </c>
      <c r="D328" s="22" t="s">
        <v>26</v>
      </c>
      <c r="E328" s="19" t="s">
        <v>405</v>
      </c>
      <c r="F328" s="19" t="s">
        <v>56</v>
      </c>
      <c r="G328" s="19" t="s">
        <v>207</v>
      </c>
      <c r="H328" s="19" t="s">
        <v>34</v>
      </c>
      <c r="I328" s="19" t="s">
        <v>802</v>
      </c>
      <c r="J328" s="26">
        <v>35.7</v>
      </c>
      <c r="K328" s="19" t="s">
        <v>413</v>
      </c>
      <c r="L328" s="36">
        <v>35.7</v>
      </c>
      <c r="M328" s="22" t="s">
        <v>26</v>
      </c>
      <c r="N328" s="22" t="s">
        <v>26</v>
      </c>
      <c r="O328" s="22"/>
      <c r="P328" s="22"/>
      <c r="Q328" s="19" t="s">
        <v>33</v>
      </c>
      <c r="R328" s="19" t="s">
        <v>34</v>
      </c>
      <c r="S328" s="19" t="s">
        <v>34</v>
      </c>
    </row>
    <row r="329" s="1" customFormat="1" ht="24" spans="1:19">
      <c r="A329" s="15">
        <v>324</v>
      </c>
      <c r="B329" s="15" t="s">
        <v>24</v>
      </c>
      <c r="C329" s="15" t="s">
        <v>803</v>
      </c>
      <c r="D329" s="22" t="s">
        <v>26</v>
      </c>
      <c r="E329" s="19" t="s">
        <v>405</v>
      </c>
      <c r="F329" s="19" t="s">
        <v>56</v>
      </c>
      <c r="G329" s="19" t="s">
        <v>210</v>
      </c>
      <c r="H329" s="19" t="s">
        <v>34</v>
      </c>
      <c r="I329" s="19" t="s">
        <v>804</v>
      </c>
      <c r="J329" s="26">
        <v>8.4</v>
      </c>
      <c r="K329" s="19" t="s">
        <v>413</v>
      </c>
      <c r="L329" s="36">
        <v>8.4</v>
      </c>
      <c r="M329" s="22" t="s">
        <v>26</v>
      </c>
      <c r="N329" s="22" t="s">
        <v>26</v>
      </c>
      <c r="O329" s="22"/>
      <c r="P329" s="22"/>
      <c r="Q329" s="19" t="s">
        <v>33</v>
      </c>
      <c r="R329" s="19" t="s">
        <v>34</v>
      </c>
      <c r="S329" s="19" t="s">
        <v>34</v>
      </c>
    </row>
    <row r="330" s="1" customFormat="1" ht="24" spans="1:19">
      <c r="A330" s="15">
        <v>325</v>
      </c>
      <c r="B330" s="15" t="s">
        <v>24</v>
      </c>
      <c r="C330" s="15" t="s">
        <v>805</v>
      </c>
      <c r="D330" s="22" t="s">
        <v>26</v>
      </c>
      <c r="E330" s="19" t="s">
        <v>405</v>
      </c>
      <c r="F330" s="19" t="s">
        <v>56</v>
      </c>
      <c r="G330" s="19" t="s">
        <v>213</v>
      </c>
      <c r="H330" s="19" t="s">
        <v>34</v>
      </c>
      <c r="I330" s="19" t="s">
        <v>806</v>
      </c>
      <c r="J330" s="26">
        <v>33.6</v>
      </c>
      <c r="K330" s="19" t="s">
        <v>413</v>
      </c>
      <c r="L330" s="36">
        <v>33.6</v>
      </c>
      <c r="M330" s="22" t="s">
        <v>26</v>
      </c>
      <c r="N330" s="22" t="s">
        <v>26</v>
      </c>
      <c r="O330" s="22"/>
      <c r="P330" s="22"/>
      <c r="Q330" s="19" t="s">
        <v>33</v>
      </c>
      <c r="R330" s="19" t="s">
        <v>34</v>
      </c>
      <c r="S330" s="19" t="s">
        <v>34</v>
      </c>
    </row>
    <row r="331" s="1" customFormat="1" ht="24" spans="1:19">
      <c r="A331" s="15">
        <v>326</v>
      </c>
      <c r="B331" s="15" t="s">
        <v>24</v>
      </c>
      <c r="C331" s="15" t="s">
        <v>807</v>
      </c>
      <c r="D331" s="22" t="s">
        <v>26</v>
      </c>
      <c r="E331" s="19" t="s">
        <v>405</v>
      </c>
      <c r="F331" s="19" t="s">
        <v>56</v>
      </c>
      <c r="G331" s="19" t="s">
        <v>216</v>
      </c>
      <c r="H331" s="19" t="s">
        <v>34</v>
      </c>
      <c r="I331" s="19" t="s">
        <v>808</v>
      </c>
      <c r="J331" s="26">
        <v>60.9</v>
      </c>
      <c r="K331" s="19" t="s">
        <v>413</v>
      </c>
      <c r="L331" s="36">
        <v>60.9</v>
      </c>
      <c r="M331" s="22" t="s">
        <v>26</v>
      </c>
      <c r="N331" s="22" t="s">
        <v>26</v>
      </c>
      <c r="O331" s="22"/>
      <c r="P331" s="22"/>
      <c r="Q331" s="19" t="s">
        <v>33</v>
      </c>
      <c r="R331" s="19" t="s">
        <v>34</v>
      </c>
      <c r="S331" s="19" t="s">
        <v>34</v>
      </c>
    </row>
    <row r="332" s="1" customFormat="1" ht="24" spans="1:19">
      <c r="A332" s="15">
        <v>327</v>
      </c>
      <c r="B332" s="15" t="s">
        <v>24</v>
      </c>
      <c r="C332" s="15" t="s">
        <v>809</v>
      </c>
      <c r="D332" s="22" t="s">
        <v>26</v>
      </c>
      <c r="E332" s="19" t="s">
        <v>405</v>
      </c>
      <c r="F332" s="19" t="s">
        <v>46</v>
      </c>
      <c r="G332" s="19" t="s">
        <v>433</v>
      </c>
      <c r="H332" s="19" t="s">
        <v>34</v>
      </c>
      <c r="I332" s="19" t="s">
        <v>810</v>
      </c>
      <c r="J332" s="26">
        <v>44.1</v>
      </c>
      <c r="K332" s="19" t="s">
        <v>413</v>
      </c>
      <c r="L332" s="36">
        <v>44.1</v>
      </c>
      <c r="M332" s="22" t="s">
        <v>26</v>
      </c>
      <c r="N332" s="22" t="s">
        <v>26</v>
      </c>
      <c r="O332" s="22"/>
      <c r="P332" s="22"/>
      <c r="Q332" s="19" t="s">
        <v>33</v>
      </c>
      <c r="R332" s="19" t="s">
        <v>34</v>
      </c>
      <c r="S332" s="19" t="s">
        <v>34</v>
      </c>
    </row>
    <row r="333" s="1" customFormat="1" ht="24" spans="1:19">
      <c r="A333" s="15">
        <v>328</v>
      </c>
      <c r="B333" s="15" t="s">
        <v>24</v>
      </c>
      <c r="C333" s="15" t="s">
        <v>811</v>
      </c>
      <c r="D333" s="22" t="s">
        <v>26</v>
      </c>
      <c r="E333" s="19" t="s">
        <v>405</v>
      </c>
      <c r="F333" s="19" t="s">
        <v>46</v>
      </c>
      <c r="G333" s="19" t="s">
        <v>136</v>
      </c>
      <c r="H333" s="19" t="s">
        <v>34</v>
      </c>
      <c r="I333" s="19" t="s">
        <v>812</v>
      </c>
      <c r="J333" s="26">
        <v>54.6</v>
      </c>
      <c r="K333" s="19" t="s">
        <v>413</v>
      </c>
      <c r="L333" s="36">
        <v>54.6</v>
      </c>
      <c r="M333" s="22" t="s">
        <v>26</v>
      </c>
      <c r="N333" s="22" t="s">
        <v>26</v>
      </c>
      <c r="O333" s="22"/>
      <c r="P333" s="22"/>
      <c r="Q333" s="19" t="s">
        <v>33</v>
      </c>
      <c r="R333" s="19" t="s">
        <v>34</v>
      </c>
      <c r="S333" s="19" t="s">
        <v>34</v>
      </c>
    </row>
    <row r="334" s="1" customFormat="1" ht="24" spans="1:19">
      <c r="A334" s="15">
        <v>329</v>
      </c>
      <c r="B334" s="15" t="s">
        <v>24</v>
      </c>
      <c r="C334" s="15" t="s">
        <v>813</v>
      </c>
      <c r="D334" s="22" t="s">
        <v>26</v>
      </c>
      <c r="E334" s="19" t="s">
        <v>405</v>
      </c>
      <c r="F334" s="19" t="s">
        <v>46</v>
      </c>
      <c r="G334" s="19" t="s">
        <v>133</v>
      </c>
      <c r="H334" s="19" t="s">
        <v>34</v>
      </c>
      <c r="I334" s="19" t="s">
        <v>814</v>
      </c>
      <c r="J334" s="26">
        <v>37.8</v>
      </c>
      <c r="K334" s="19" t="s">
        <v>413</v>
      </c>
      <c r="L334" s="36">
        <v>37.8</v>
      </c>
      <c r="M334" s="22" t="s">
        <v>26</v>
      </c>
      <c r="N334" s="22" t="s">
        <v>26</v>
      </c>
      <c r="O334" s="22"/>
      <c r="P334" s="22"/>
      <c r="Q334" s="19" t="s">
        <v>33</v>
      </c>
      <c r="R334" s="19" t="s">
        <v>34</v>
      </c>
      <c r="S334" s="19" t="s">
        <v>34</v>
      </c>
    </row>
    <row r="335" s="1" customFormat="1" ht="24" spans="1:19">
      <c r="A335" s="15">
        <v>330</v>
      </c>
      <c r="B335" s="15" t="s">
        <v>24</v>
      </c>
      <c r="C335" s="15" t="s">
        <v>815</v>
      </c>
      <c r="D335" s="22" t="s">
        <v>26</v>
      </c>
      <c r="E335" s="19" t="s">
        <v>405</v>
      </c>
      <c r="F335" s="19" t="s">
        <v>46</v>
      </c>
      <c r="G335" s="19" t="s">
        <v>142</v>
      </c>
      <c r="H335" s="19" t="s">
        <v>34</v>
      </c>
      <c r="I335" s="19" t="s">
        <v>816</v>
      </c>
      <c r="J335" s="26">
        <v>14.7</v>
      </c>
      <c r="K335" s="19" t="s">
        <v>413</v>
      </c>
      <c r="L335" s="36">
        <v>14.7</v>
      </c>
      <c r="M335" s="22" t="s">
        <v>26</v>
      </c>
      <c r="N335" s="22" t="s">
        <v>26</v>
      </c>
      <c r="O335" s="22"/>
      <c r="P335" s="22"/>
      <c r="Q335" s="19" t="s">
        <v>33</v>
      </c>
      <c r="R335" s="19" t="s">
        <v>34</v>
      </c>
      <c r="S335" s="19" t="s">
        <v>34</v>
      </c>
    </row>
    <row r="336" s="1" customFormat="1" ht="31" customHeight="1" spans="1:19">
      <c r="A336" s="15">
        <v>331</v>
      </c>
      <c r="B336" s="15" t="s">
        <v>24</v>
      </c>
      <c r="C336" s="15" t="s">
        <v>817</v>
      </c>
      <c r="D336" s="22" t="s">
        <v>26</v>
      </c>
      <c r="E336" s="19" t="s">
        <v>405</v>
      </c>
      <c r="F336" s="19" t="s">
        <v>120</v>
      </c>
      <c r="G336" s="19" t="s">
        <v>552</v>
      </c>
      <c r="H336" s="19" t="s">
        <v>34</v>
      </c>
      <c r="I336" s="19" t="s">
        <v>818</v>
      </c>
      <c r="J336" s="26">
        <v>128.1</v>
      </c>
      <c r="K336" s="19" t="s">
        <v>413</v>
      </c>
      <c r="L336" s="36">
        <v>128.1</v>
      </c>
      <c r="M336" s="22" t="s">
        <v>26</v>
      </c>
      <c r="N336" s="22" t="s">
        <v>26</v>
      </c>
      <c r="O336" s="22"/>
      <c r="P336" s="22"/>
      <c r="Q336" s="19" t="s">
        <v>33</v>
      </c>
      <c r="R336" s="19" t="s">
        <v>34</v>
      </c>
      <c r="S336" s="19" t="s">
        <v>34</v>
      </c>
    </row>
    <row r="337" s="1" customFormat="1" ht="31" customHeight="1" spans="1:19">
      <c r="A337" s="15">
        <v>332</v>
      </c>
      <c r="B337" s="15" t="s">
        <v>24</v>
      </c>
      <c r="C337" s="15" t="s">
        <v>819</v>
      </c>
      <c r="D337" s="22" t="s">
        <v>26</v>
      </c>
      <c r="E337" s="19" t="s">
        <v>405</v>
      </c>
      <c r="F337" s="19" t="s">
        <v>120</v>
      </c>
      <c r="G337" s="19" t="s">
        <v>544</v>
      </c>
      <c r="H337" s="19" t="s">
        <v>34</v>
      </c>
      <c r="I337" s="19" t="s">
        <v>820</v>
      </c>
      <c r="J337" s="26">
        <v>109.2</v>
      </c>
      <c r="K337" s="19" t="s">
        <v>413</v>
      </c>
      <c r="L337" s="36">
        <v>109.2</v>
      </c>
      <c r="M337" s="22" t="s">
        <v>26</v>
      </c>
      <c r="N337" s="22" t="s">
        <v>26</v>
      </c>
      <c r="O337" s="22"/>
      <c r="P337" s="22"/>
      <c r="Q337" s="19" t="s">
        <v>33</v>
      </c>
      <c r="R337" s="19" t="s">
        <v>34</v>
      </c>
      <c r="S337" s="19" t="s">
        <v>34</v>
      </c>
    </row>
    <row r="338" s="1" customFormat="1" ht="31" customHeight="1" spans="1:19">
      <c r="A338" s="15">
        <v>333</v>
      </c>
      <c r="B338" s="15" t="s">
        <v>24</v>
      </c>
      <c r="C338" s="15" t="s">
        <v>821</v>
      </c>
      <c r="D338" s="22" t="s">
        <v>26</v>
      </c>
      <c r="E338" s="19" t="s">
        <v>405</v>
      </c>
      <c r="F338" s="19" t="s">
        <v>36</v>
      </c>
      <c r="G338" s="19" t="s">
        <v>822</v>
      </c>
      <c r="H338" s="19" t="s">
        <v>34</v>
      </c>
      <c r="I338" s="19" t="s">
        <v>823</v>
      </c>
      <c r="J338" s="26">
        <v>37.8</v>
      </c>
      <c r="K338" s="19" t="s">
        <v>413</v>
      </c>
      <c r="L338" s="36">
        <v>37.8</v>
      </c>
      <c r="M338" s="22" t="s">
        <v>26</v>
      </c>
      <c r="N338" s="22" t="s">
        <v>26</v>
      </c>
      <c r="O338" s="22"/>
      <c r="P338" s="22"/>
      <c r="Q338" s="19" t="s">
        <v>33</v>
      </c>
      <c r="R338" s="19" t="s">
        <v>34</v>
      </c>
      <c r="S338" s="19" t="s">
        <v>34</v>
      </c>
    </row>
    <row r="339" s="1" customFormat="1" ht="31" customHeight="1" spans="1:19">
      <c r="A339" s="15">
        <v>334</v>
      </c>
      <c r="B339" s="15" t="s">
        <v>24</v>
      </c>
      <c r="C339" s="15" t="s">
        <v>824</v>
      </c>
      <c r="D339" s="22" t="s">
        <v>26</v>
      </c>
      <c r="E339" s="19" t="s">
        <v>405</v>
      </c>
      <c r="F339" s="19" t="s">
        <v>36</v>
      </c>
      <c r="G339" s="19" t="s">
        <v>825</v>
      </c>
      <c r="H339" s="19" t="s">
        <v>34</v>
      </c>
      <c r="I339" s="19" t="s">
        <v>826</v>
      </c>
      <c r="J339" s="26">
        <v>18.9</v>
      </c>
      <c r="K339" s="19" t="s">
        <v>413</v>
      </c>
      <c r="L339" s="36">
        <v>18.9</v>
      </c>
      <c r="M339" s="22" t="s">
        <v>26</v>
      </c>
      <c r="N339" s="22" t="s">
        <v>26</v>
      </c>
      <c r="O339" s="22"/>
      <c r="P339" s="22"/>
      <c r="Q339" s="19" t="s">
        <v>33</v>
      </c>
      <c r="R339" s="19" t="s">
        <v>34</v>
      </c>
      <c r="S339" s="19" t="s">
        <v>34</v>
      </c>
    </row>
    <row r="340" s="1" customFormat="1" ht="31" customHeight="1" spans="1:19">
      <c r="A340" s="15">
        <v>335</v>
      </c>
      <c r="B340" s="15" t="s">
        <v>24</v>
      </c>
      <c r="C340" s="15" t="s">
        <v>827</v>
      </c>
      <c r="D340" s="22" t="s">
        <v>26</v>
      </c>
      <c r="E340" s="19" t="s">
        <v>405</v>
      </c>
      <c r="F340" s="19" t="s">
        <v>36</v>
      </c>
      <c r="G340" s="19" t="s">
        <v>828</v>
      </c>
      <c r="H340" s="19" t="s">
        <v>34</v>
      </c>
      <c r="I340" s="19" t="s">
        <v>829</v>
      </c>
      <c r="J340" s="26">
        <v>23.1</v>
      </c>
      <c r="K340" s="19" t="s">
        <v>413</v>
      </c>
      <c r="L340" s="36">
        <v>23.1</v>
      </c>
      <c r="M340" s="22" t="s">
        <v>26</v>
      </c>
      <c r="N340" s="22" t="s">
        <v>26</v>
      </c>
      <c r="O340" s="22"/>
      <c r="P340" s="22"/>
      <c r="Q340" s="19" t="s">
        <v>33</v>
      </c>
      <c r="R340" s="19" t="s">
        <v>34</v>
      </c>
      <c r="S340" s="19" t="s">
        <v>34</v>
      </c>
    </row>
    <row r="341" s="1" customFormat="1" ht="31" customHeight="1" spans="1:19">
      <c r="A341" s="15">
        <v>336</v>
      </c>
      <c r="B341" s="15" t="s">
        <v>24</v>
      </c>
      <c r="C341" s="15" t="s">
        <v>830</v>
      </c>
      <c r="D341" s="22" t="s">
        <v>26</v>
      </c>
      <c r="E341" s="19" t="s">
        <v>405</v>
      </c>
      <c r="F341" s="19" t="s">
        <v>36</v>
      </c>
      <c r="G341" s="19" t="s">
        <v>578</v>
      </c>
      <c r="H341" s="19" t="s">
        <v>34</v>
      </c>
      <c r="I341" s="19" t="s">
        <v>831</v>
      </c>
      <c r="J341" s="26">
        <v>12.6</v>
      </c>
      <c r="K341" s="19" t="s">
        <v>413</v>
      </c>
      <c r="L341" s="36">
        <v>12.6</v>
      </c>
      <c r="M341" s="22" t="s">
        <v>26</v>
      </c>
      <c r="N341" s="22" t="s">
        <v>26</v>
      </c>
      <c r="O341" s="22"/>
      <c r="P341" s="22"/>
      <c r="Q341" s="19" t="s">
        <v>33</v>
      </c>
      <c r="R341" s="19" t="s">
        <v>34</v>
      </c>
      <c r="S341" s="19" t="s">
        <v>34</v>
      </c>
    </row>
    <row r="342" s="1" customFormat="1" ht="31" customHeight="1" spans="1:19">
      <c r="A342" s="15">
        <v>337</v>
      </c>
      <c r="B342" s="15" t="s">
        <v>24</v>
      </c>
      <c r="C342" s="15" t="s">
        <v>832</v>
      </c>
      <c r="D342" s="22" t="s">
        <v>26</v>
      </c>
      <c r="E342" s="19" t="s">
        <v>405</v>
      </c>
      <c r="F342" s="19" t="s">
        <v>36</v>
      </c>
      <c r="G342" s="19" t="s">
        <v>833</v>
      </c>
      <c r="H342" s="19" t="s">
        <v>34</v>
      </c>
      <c r="I342" s="19" t="s">
        <v>834</v>
      </c>
      <c r="J342" s="26">
        <v>16.8</v>
      </c>
      <c r="K342" s="19" t="s">
        <v>413</v>
      </c>
      <c r="L342" s="36">
        <v>16.8</v>
      </c>
      <c r="M342" s="22" t="s">
        <v>26</v>
      </c>
      <c r="N342" s="22" t="s">
        <v>26</v>
      </c>
      <c r="O342" s="22"/>
      <c r="P342" s="22"/>
      <c r="Q342" s="19" t="s">
        <v>33</v>
      </c>
      <c r="R342" s="19" t="s">
        <v>34</v>
      </c>
      <c r="S342" s="19" t="s">
        <v>34</v>
      </c>
    </row>
    <row r="343" s="1" customFormat="1" ht="31" customHeight="1" spans="1:19">
      <c r="A343" s="15">
        <v>338</v>
      </c>
      <c r="B343" s="15" t="s">
        <v>24</v>
      </c>
      <c r="C343" s="15" t="s">
        <v>835</v>
      </c>
      <c r="D343" s="22" t="s">
        <v>26</v>
      </c>
      <c r="E343" s="19" t="s">
        <v>405</v>
      </c>
      <c r="F343" s="19" t="s">
        <v>36</v>
      </c>
      <c r="G343" s="19" t="s">
        <v>836</v>
      </c>
      <c r="H343" s="19" t="s">
        <v>34</v>
      </c>
      <c r="I343" s="19" t="s">
        <v>837</v>
      </c>
      <c r="J343" s="26">
        <v>6.3</v>
      </c>
      <c r="K343" s="19" t="s">
        <v>413</v>
      </c>
      <c r="L343" s="36">
        <v>6.3</v>
      </c>
      <c r="M343" s="22" t="s">
        <v>26</v>
      </c>
      <c r="N343" s="22" t="s">
        <v>26</v>
      </c>
      <c r="O343" s="22"/>
      <c r="P343" s="22"/>
      <c r="Q343" s="19" t="s">
        <v>33</v>
      </c>
      <c r="R343" s="19" t="s">
        <v>34</v>
      </c>
      <c r="S343" s="19" t="s">
        <v>34</v>
      </c>
    </row>
    <row r="344" s="1" customFormat="1" ht="31" customHeight="1" spans="1:19">
      <c r="A344" s="15">
        <v>339</v>
      </c>
      <c r="B344" s="15" t="s">
        <v>24</v>
      </c>
      <c r="C344" s="15" t="s">
        <v>838</v>
      </c>
      <c r="D344" s="22" t="s">
        <v>26</v>
      </c>
      <c r="E344" s="19" t="s">
        <v>405</v>
      </c>
      <c r="F344" s="19" t="s">
        <v>36</v>
      </c>
      <c r="G344" s="19" t="s">
        <v>287</v>
      </c>
      <c r="H344" s="19" t="s">
        <v>34</v>
      </c>
      <c r="I344" s="19" t="s">
        <v>839</v>
      </c>
      <c r="J344" s="26">
        <v>12.6</v>
      </c>
      <c r="K344" s="19" t="s">
        <v>413</v>
      </c>
      <c r="L344" s="36">
        <v>12.6</v>
      </c>
      <c r="M344" s="22" t="s">
        <v>26</v>
      </c>
      <c r="N344" s="22" t="s">
        <v>26</v>
      </c>
      <c r="O344" s="22"/>
      <c r="P344" s="22"/>
      <c r="Q344" s="19" t="s">
        <v>33</v>
      </c>
      <c r="R344" s="19" t="s">
        <v>34</v>
      </c>
      <c r="S344" s="19" t="s">
        <v>34</v>
      </c>
    </row>
    <row r="345" s="1" customFormat="1" ht="31" customHeight="1" spans="1:19">
      <c r="A345" s="15">
        <v>340</v>
      </c>
      <c r="B345" s="15" t="s">
        <v>24</v>
      </c>
      <c r="C345" s="15" t="s">
        <v>840</v>
      </c>
      <c r="D345" s="22" t="s">
        <v>26</v>
      </c>
      <c r="E345" s="19" t="s">
        <v>405</v>
      </c>
      <c r="F345" s="19" t="s">
        <v>41</v>
      </c>
      <c r="G345" s="19" t="s">
        <v>520</v>
      </c>
      <c r="H345" s="19" t="s">
        <v>34</v>
      </c>
      <c r="I345" s="19" t="s">
        <v>841</v>
      </c>
      <c r="J345" s="26">
        <v>195.3</v>
      </c>
      <c r="K345" s="19" t="s">
        <v>413</v>
      </c>
      <c r="L345" s="36">
        <v>195.3</v>
      </c>
      <c r="M345" s="22" t="s">
        <v>26</v>
      </c>
      <c r="N345" s="22" t="s">
        <v>26</v>
      </c>
      <c r="O345" s="22"/>
      <c r="P345" s="22"/>
      <c r="Q345" s="19" t="s">
        <v>33</v>
      </c>
      <c r="R345" s="19" t="s">
        <v>34</v>
      </c>
      <c r="S345" s="19" t="s">
        <v>34</v>
      </c>
    </row>
    <row r="346" s="1" customFormat="1" ht="31" customHeight="1" spans="1:19">
      <c r="A346" s="15">
        <v>341</v>
      </c>
      <c r="B346" s="15" t="s">
        <v>24</v>
      </c>
      <c r="C346" s="15" t="s">
        <v>842</v>
      </c>
      <c r="D346" s="22" t="s">
        <v>26</v>
      </c>
      <c r="E346" s="19" t="s">
        <v>405</v>
      </c>
      <c r="F346" s="19" t="s">
        <v>41</v>
      </c>
      <c r="G346" s="19" t="s">
        <v>511</v>
      </c>
      <c r="H346" s="19" t="s">
        <v>34</v>
      </c>
      <c r="I346" s="19" t="s">
        <v>843</v>
      </c>
      <c r="J346" s="26">
        <v>21</v>
      </c>
      <c r="K346" s="19" t="s">
        <v>413</v>
      </c>
      <c r="L346" s="36">
        <v>21</v>
      </c>
      <c r="M346" s="22" t="s">
        <v>26</v>
      </c>
      <c r="N346" s="22" t="s">
        <v>26</v>
      </c>
      <c r="O346" s="22"/>
      <c r="P346" s="22"/>
      <c r="Q346" s="19" t="s">
        <v>33</v>
      </c>
      <c r="R346" s="19" t="s">
        <v>34</v>
      </c>
      <c r="S346" s="19" t="s">
        <v>34</v>
      </c>
    </row>
    <row r="347" s="1" customFormat="1" ht="31" customHeight="1" spans="1:19">
      <c r="A347" s="15">
        <v>342</v>
      </c>
      <c r="B347" s="15" t="s">
        <v>24</v>
      </c>
      <c r="C347" s="15" t="s">
        <v>844</v>
      </c>
      <c r="D347" s="22" t="s">
        <v>26</v>
      </c>
      <c r="E347" s="19" t="s">
        <v>405</v>
      </c>
      <c r="F347" s="19" t="s">
        <v>41</v>
      </c>
      <c r="G347" s="19" t="s">
        <v>509</v>
      </c>
      <c r="H347" s="19" t="s">
        <v>34</v>
      </c>
      <c r="I347" s="19" t="s">
        <v>845</v>
      </c>
      <c r="J347" s="26">
        <v>25.2</v>
      </c>
      <c r="K347" s="19" t="s">
        <v>413</v>
      </c>
      <c r="L347" s="36">
        <v>25.2</v>
      </c>
      <c r="M347" s="22" t="s">
        <v>26</v>
      </c>
      <c r="N347" s="22" t="s">
        <v>26</v>
      </c>
      <c r="O347" s="22"/>
      <c r="P347" s="22"/>
      <c r="Q347" s="19" t="s">
        <v>33</v>
      </c>
      <c r="R347" s="19" t="s">
        <v>34</v>
      </c>
      <c r="S347" s="19" t="s">
        <v>34</v>
      </c>
    </row>
    <row r="348" s="1" customFormat="1" ht="51" customHeight="1" spans="1:19">
      <c r="A348" s="15">
        <v>343</v>
      </c>
      <c r="B348" s="15" t="s">
        <v>24</v>
      </c>
      <c r="C348" s="15" t="s">
        <v>846</v>
      </c>
      <c r="D348" s="22" t="s">
        <v>26</v>
      </c>
      <c r="E348" s="19" t="s">
        <v>405</v>
      </c>
      <c r="F348" s="19" t="s">
        <v>648</v>
      </c>
      <c r="G348" s="19" t="s">
        <v>34</v>
      </c>
      <c r="H348" s="19" t="s">
        <v>34</v>
      </c>
      <c r="I348" s="19" t="s">
        <v>847</v>
      </c>
      <c r="J348" s="19">
        <v>15.88</v>
      </c>
      <c r="K348" s="19" t="s">
        <v>848</v>
      </c>
      <c r="L348" s="19">
        <v>15.88</v>
      </c>
      <c r="M348" s="22" t="s">
        <v>26</v>
      </c>
      <c r="N348" s="22" t="s">
        <v>26</v>
      </c>
      <c r="O348" s="22"/>
      <c r="P348" s="22"/>
      <c r="Q348" s="19" t="s">
        <v>33</v>
      </c>
      <c r="R348" s="19" t="s">
        <v>34</v>
      </c>
      <c r="S348" s="19" t="s">
        <v>34</v>
      </c>
    </row>
    <row r="349" s="1" customFormat="1" ht="31" customHeight="1" spans="1:19">
      <c r="A349" s="15">
        <v>344</v>
      </c>
      <c r="B349" s="15" t="s">
        <v>24</v>
      </c>
      <c r="C349" s="15" t="s">
        <v>849</v>
      </c>
      <c r="D349" s="22" t="s">
        <v>26</v>
      </c>
      <c r="E349" s="19" t="s">
        <v>850</v>
      </c>
      <c r="F349" s="19" t="s">
        <v>56</v>
      </c>
      <c r="G349" s="19" t="s">
        <v>851</v>
      </c>
      <c r="H349" s="19" t="s">
        <v>34</v>
      </c>
      <c r="I349" s="19" t="s">
        <v>852</v>
      </c>
      <c r="J349" s="19">
        <v>10</v>
      </c>
      <c r="K349" s="19" t="s">
        <v>853</v>
      </c>
      <c r="L349" s="19">
        <v>10</v>
      </c>
      <c r="M349" s="22" t="s">
        <v>26</v>
      </c>
      <c r="N349" s="22" t="s">
        <v>26</v>
      </c>
      <c r="O349" s="22"/>
      <c r="P349" s="22"/>
      <c r="Q349" s="19" t="s">
        <v>33</v>
      </c>
      <c r="R349" s="19" t="s">
        <v>34</v>
      </c>
      <c r="S349" s="19" t="s">
        <v>34</v>
      </c>
    </row>
    <row r="350" s="1" customFormat="1" ht="31" customHeight="1" spans="1:19">
      <c r="A350" s="15">
        <v>345</v>
      </c>
      <c r="B350" s="15" t="s">
        <v>24</v>
      </c>
      <c r="C350" s="15" t="s">
        <v>854</v>
      </c>
      <c r="D350" s="22" t="s">
        <v>26</v>
      </c>
      <c r="E350" s="19" t="s">
        <v>405</v>
      </c>
      <c r="F350" s="19" t="s">
        <v>51</v>
      </c>
      <c r="G350" s="19" t="s">
        <v>52</v>
      </c>
      <c r="H350" s="19" t="s">
        <v>34</v>
      </c>
      <c r="I350" s="19" t="s">
        <v>855</v>
      </c>
      <c r="J350" s="19">
        <v>1.4835</v>
      </c>
      <c r="K350" s="19" t="s">
        <v>856</v>
      </c>
      <c r="L350" s="19">
        <v>1.4835</v>
      </c>
      <c r="M350" s="22" t="s">
        <v>26</v>
      </c>
      <c r="N350" s="22" t="s">
        <v>26</v>
      </c>
      <c r="O350" s="22"/>
      <c r="P350" s="22"/>
      <c r="Q350" s="19" t="s">
        <v>33</v>
      </c>
      <c r="R350" s="19" t="s">
        <v>34</v>
      </c>
      <c r="S350" s="19" t="s">
        <v>34</v>
      </c>
    </row>
    <row r="351" s="1" customFormat="1" ht="31" customHeight="1" spans="1:19">
      <c r="A351" s="15">
        <v>346</v>
      </c>
      <c r="B351" s="15" t="s">
        <v>24</v>
      </c>
      <c r="C351" s="15" t="s">
        <v>857</v>
      </c>
      <c r="D351" s="22" t="s">
        <v>26</v>
      </c>
      <c r="E351" s="19" t="s">
        <v>405</v>
      </c>
      <c r="F351" s="19" t="s">
        <v>56</v>
      </c>
      <c r="G351" s="19" t="s">
        <v>858</v>
      </c>
      <c r="H351" s="19" t="s">
        <v>34</v>
      </c>
      <c r="I351" s="19" t="s">
        <v>859</v>
      </c>
      <c r="J351" s="19">
        <v>12.26</v>
      </c>
      <c r="K351" s="19" t="s">
        <v>860</v>
      </c>
      <c r="L351" s="19">
        <v>12.26</v>
      </c>
      <c r="M351" s="22" t="s">
        <v>26</v>
      </c>
      <c r="N351" s="22" t="s">
        <v>26</v>
      </c>
      <c r="O351" s="22"/>
      <c r="P351" s="22"/>
      <c r="Q351" s="19" t="s">
        <v>33</v>
      </c>
      <c r="R351" s="19" t="s">
        <v>34</v>
      </c>
      <c r="S351" s="19" t="s">
        <v>34</v>
      </c>
    </row>
    <row r="352" s="1" customFormat="1" ht="31" customHeight="1" spans="1:19">
      <c r="A352" s="15">
        <v>347</v>
      </c>
      <c r="B352" s="15" t="s">
        <v>24</v>
      </c>
      <c r="C352" s="15" t="s">
        <v>861</v>
      </c>
      <c r="D352" s="22" t="s">
        <v>26</v>
      </c>
      <c r="E352" s="19" t="s">
        <v>405</v>
      </c>
      <c r="F352" s="19" t="s">
        <v>46</v>
      </c>
      <c r="G352" s="19" t="s">
        <v>430</v>
      </c>
      <c r="H352" s="19" t="s">
        <v>34</v>
      </c>
      <c r="I352" s="19" t="s">
        <v>862</v>
      </c>
      <c r="J352" s="19">
        <v>6.12</v>
      </c>
      <c r="K352" s="19" t="s">
        <v>856</v>
      </c>
      <c r="L352" s="19">
        <v>6.12</v>
      </c>
      <c r="M352" s="22" t="s">
        <v>26</v>
      </c>
      <c r="N352" s="22" t="s">
        <v>26</v>
      </c>
      <c r="O352" s="22"/>
      <c r="P352" s="22"/>
      <c r="Q352" s="19" t="s">
        <v>33</v>
      </c>
      <c r="R352" s="19" t="s">
        <v>34</v>
      </c>
      <c r="S352" s="19" t="s">
        <v>34</v>
      </c>
    </row>
    <row r="353" s="1" customFormat="1" ht="55" customHeight="1" spans="1:19">
      <c r="A353" s="15">
        <v>348</v>
      </c>
      <c r="B353" s="15" t="s">
        <v>24</v>
      </c>
      <c r="C353" s="15" t="s">
        <v>863</v>
      </c>
      <c r="D353" s="22" t="s">
        <v>26</v>
      </c>
      <c r="E353" s="19" t="s">
        <v>405</v>
      </c>
      <c r="F353" s="19" t="s">
        <v>51</v>
      </c>
      <c r="G353" s="19" t="s">
        <v>52</v>
      </c>
      <c r="H353" s="19" t="s">
        <v>34</v>
      </c>
      <c r="I353" s="19" t="s">
        <v>864</v>
      </c>
      <c r="J353" s="19">
        <v>14.432</v>
      </c>
      <c r="K353" s="19" t="s">
        <v>736</v>
      </c>
      <c r="L353" s="19">
        <v>14.432</v>
      </c>
      <c r="M353" s="22" t="s">
        <v>26</v>
      </c>
      <c r="N353" s="22" t="s">
        <v>26</v>
      </c>
      <c r="O353" s="22"/>
      <c r="P353" s="22"/>
      <c r="Q353" s="19" t="s">
        <v>33</v>
      </c>
      <c r="R353" s="19" t="s">
        <v>34</v>
      </c>
      <c r="S353" s="19" t="s">
        <v>34</v>
      </c>
    </row>
    <row r="354" ht="31" customHeight="1" spans="1:19">
      <c r="A354" s="15">
        <v>349</v>
      </c>
      <c r="B354" s="29" t="s">
        <v>24</v>
      </c>
      <c r="C354" s="15" t="s">
        <v>865</v>
      </c>
      <c r="D354" s="22" t="s">
        <v>26</v>
      </c>
      <c r="E354" s="19" t="s">
        <v>405</v>
      </c>
      <c r="F354" s="19" t="s">
        <v>41</v>
      </c>
      <c r="G354" s="19" t="s">
        <v>511</v>
      </c>
      <c r="H354" s="19" t="s">
        <v>34</v>
      </c>
      <c r="I354" s="19" t="s">
        <v>866</v>
      </c>
      <c r="J354" s="24">
        <v>6.9056</v>
      </c>
      <c r="K354" s="19" t="s">
        <v>370</v>
      </c>
      <c r="L354" s="24">
        <v>6.9056</v>
      </c>
      <c r="M354" s="22" t="s">
        <v>26</v>
      </c>
      <c r="N354" s="22" t="s">
        <v>26</v>
      </c>
      <c r="O354" s="22" t="s">
        <v>26</v>
      </c>
      <c r="P354" s="22"/>
      <c r="Q354" s="19" t="s">
        <v>33</v>
      </c>
      <c r="R354" s="19" t="s">
        <v>34</v>
      </c>
      <c r="S354" s="19" t="s">
        <v>34</v>
      </c>
    </row>
    <row r="355" ht="31" customHeight="1" spans="1:19">
      <c r="A355" s="15">
        <v>350</v>
      </c>
      <c r="B355" s="29" t="s">
        <v>24</v>
      </c>
      <c r="C355" s="15" t="s">
        <v>867</v>
      </c>
      <c r="D355" s="22" t="s">
        <v>26</v>
      </c>
      <c r="E355" s="19" t="s">
        <v>405</v>
      </c>
      <c r="F355" s="19" t="s">
        <v>41</v>
      </c>
      <c r="G355" s="19" t="s">
        <v>520</v>
      </c>
      <c r="H355" s="19" t="s">
        <v>34</v>
      </c>
      <c r="I355" s="19" t="s">
        <v>868</v>
      </c>
      <c r="J355" s="24">
        <v>58.851</v>
      </c>
      <c r="K355" s="19" t="s">
        <v>370</v>
      </c>
      <c r="L355" s="24">
        <v>58.851</v>
      </c>
      <c r="M355" s="22" t="s">
        <v>26</v>
      </c>
      <c r="N355" s="22" t="s">
        <v>26</v>
      </c>
      <c r="O355" s="22" t="s">
        <v>26</v>
      </c>
      <c r="P355" s="22"/>
      <c r="Q355" s="19" t="s">
        <v>33</v>
      </c>
      <c r="R355" s="19" t="s">
        <v>34</v>
      </c>
      <c r="S355" s="19" t="s">
        <v>34</v>
      </c>
    </row>
    <row r="356" ht="31" customHeight="1" spans="1:19">
      <c r="A356" s="15">
        <v>351</v>
      </c>
      <c r="B356" s="29" t="s">
        <v>24</v>
      </c>
      <c r="C356" s="15" t="s">
        <v>869</v>
      </c>
      <c r="D356" s="22" t="s">
        <v>26</v>
      </c>
      <c r="E356" s="19" t="s">
        <v>405</v>
      </c>
      <c r="F356" s="19" t="s">
        <v>28</v>
      </c>
      <c r="G356" s="19" t="s">
        <v>511</v>
      </c>
      <c r="H356" s="19" t="s">
        <v>34</v>
      </c>
      <c r="I356" s="19" t="s">
        <v>870</v>
      </c>
      <c r="J356" s="24">
        <v>4.212</v>
      </c>
      <c r="K356" s="19" t="s">
        <v>370</v>
      </c>
      <c r="L356" s="24">
        <v>4.212</v>
      </c>
      <c r="M356" s="22" t="s">
        <v>26</v>
      </c>
      <c r="N356" s="22" t="s">
        <v>26</v>
      </c>
      <c r="O356" s="22" t="s">
        <v>26</v>
      </c>
      <c r="P356" s="22"/>
      <c r="Q356" s="19" t="s">
        <v>33</v>
      </c>
      <c r="R356" s="19" t="s">
        <v>34</v>
      </c>
      <c r="S356" s="19" t="s">
        <v>34</v>
      </c>
    </row>
    <row r="357" ht="31" customHeight="1" spans="1:19">
      <c r="A357" s="15">
        <v>352</v>
      </c>
      <c r="B357" s="29" t="s">
        <v>24</v>
      </c>
      <c r="C357" s="15" t="s">
        <v>871</v>
      </c>
      <c r="D357" s="22" t="s">
        <v>26</v>
      </c>
      <c r="E357" s="19" t="s">
        <v>405</v>
      </c>
      <c r="F357" s="19" t="s">
        <v>77</v>
      </c>
      <c r="G357" s="19" t="s">
        <v>449</v>
      </c>
      <c r="H357" s="19" t="s">
        <v>34</v>
      </c>
      <c r="I357" s="19" t="s">
        <v>872</v>
      </c>
      <c r="J357" s="24">
        <v>2.0254</v>
      </c>
      <c r="K357" s="19" t="s">
        <v>370</v>
      </c>
      <c r="L357" s="24">
        <v>2.0254</v>
      </c>
      <c r="M357" s="22" t="s">
        <v>26</v>
      </c>
      <c r="N357" s="22" t="s">
        <v>26</v>
      </c>
      <c r="O357" s="22" t="s">
        <v>26</v>
      </c>
      <c r="P357" s="22"/>
      <c r="Q357" s="19" t="s">
        <v>33</v>
      </c>
      <c r="R357" s="19" t="s">
        <v>34</v>
      </c>
      <c r="S357" s="19" t="s">
        <v>34</v>
      </c>
    </row>
    <row r="358" ht="31" customHeight="1" spans="1:19">
      <c r="A358" s="15">
        <v>353</v>
      </c>
      <c r="B358" s="29" t="s">
        <v>24</v>
      </c>
      <c r="C358" s="15" t="s">
        <v>873</v>
      </c>
      <c r="D358" s="22" t="s">
        <v>26</v>
      </c>
      <c r="E358" s="19" t="s">
        <v>405</v>
      </c>
      <c r="F358" s="19" t="s">
        <v>46</v>
      </c>
      <c r="G358" s="19" t="s">
        <v>433</v>
      </c>
      <c r="H358" s="19" t="s">
        <v>34</v>
      </c>
      <c r="I358" s="19" t="s">
        <v>874</v>
      </c>
      <c r="J358" s="24">
        <v>11.3724</v>
      </c>
      <c r="K358" s="19" t="s">
        <v>370</v>
      </c>
      <c r="L358" s="24">
        <v>11.3724</v>
      </c>
      <c r="M358" s="22" t="s">
        <v>26</v>
      </c>
      <c r="N358" s="22" t="s">
        <v>26</v>
      </c>
      <c r="O358" s="22" t="s">
        <v>26</v>
      </c>
      <c r="P358" s="22"/>
      <c r="Q358" s="19" t="s">
        <v>33</v>
      </c>
      <c r="R358" s="19" t="s">
        <v>34</v>
      </c>
      <c r="S358" s="19" t="s">
        <v>34</v>
      </c>
    </row>
    <row r="359" ht="31" customHeight="1" spans="1:19">
      <c r="A359" s="15">
        <v>354</v>
      </c>
      <c r="B359" s="29" t="s">
        <v>24</v>
      </c>
      <c r="C359" s="15" t="s">
        <v>875</v>
      </c>
      <c r="D359" s="22" t="s">
        <v>26</v>
      </c>
      <c r="E359" s="19" t="s">
        <v>405</v>
      </c>
      <c r="F359" s="19" t="s">
        <v>46</v>
      </c>
      <c r="G359" s="19" t="s">
        <v>430</v>
      </c>
      <c r="H359" s="19" t="s">
        <v>34</v>
      </c>
      <c r="I359" s="19" t="s">
        <v>876</v>
      </c>
      <c r="J359" s="24">
        <v>0.091</v>
      </c>
      <c r="K359" s="19" t="s">
        <v>370</v>
      </c>
      <c r="L359" s="24">
        <v>0.091</v>
      </c>
      <c r="M359" s="22" t="s">
        <v>26</v>
      </c>
      <c r="N359" s="22" t="s">
        <v>26</v>
      </c>
      <c r="O359" s="22" t="s">
        <v>26</v>
      </c>
      <c r="P359" s="22"/>
      <c r="Q359" s="19" t="s">
        <v>33</v>
      </c>
      <c r="R359" s="19" t="s">
        <v>34</v>
      </c>
      <c r="S359" s="19" t="s">
        <v>34</v>
      </c>
    </row>
    <row r="360" ht="31" customHeight="1" spans="1:19">
      <c r="A360" s="15">
        <v>355</v>
      </c>
      <c r="B360" s="29" t="s">
        <v>24</v>
      </c>
      <c r="C360" s="15" t="s">
        <v>877</v>
      </c>
      <c r="D360" s="22" t="s">
        <v>26</v>
      </c>
      <c r="E360" s="19" t="s">
        <v>405</v>
      </c>
      <c r="F360" s="19" t="s">
        <v>120</v>
      </c>
      <c r="G360" s="19" t="s">
        <v>127</v>
      </c>
      <c r="H360" s="19" t="s">
        <v>34</v>
      </c>
      <c r="I360" s="19" t="s">
        <v>878</v>
      </c>
      <c r="J360" s="24">
        <v>27.4794</v>
      </c>
      <c r="K360" s="19" t="s">
        <v>370</v>
      </c>
      <c r="L360" s="24">
        <v>27.4794</v>
      </c>
      <c r="M360" s="22" t="s">
        <v>26</v>
      </c>
      <c r="N360" s="22" t="s">
        <v>26</v>
      </c>
      <c r="O360" s="22" t="s">
        <v>26</v>
      </c>
      <c r="P360" s="22"/>
      <c r="Q360" s="19" t="s">
        <v>33</v>
      </c>
      <c r="R360" s="19" t="s">
        <v>34</v>
      </c>
      <c r="S360" s="19" t="s">
        <v>34</v>
      </c>
    </row>
    <row r="361" ht="31" customHeight="1" spans="1:19">
      <c r="A361" s="15">
        <v>356</v>
      </c>
      <c r="B361" s="29" t="s">
        <v>24</v>
      </c>
      <c r="C361" s="15" t="s">
        <v>879</v>
      </c>
      <c r="D361" s="22" t="s">
        <v>26</v>
      </c>
      <c r="E361" s="19" t="s">
        <v>405</v>
      </c>
      <c r="F361" s="19" t="s">
        <v>51</v>
      </c>
      <c r="G361" s="19" t="s">
        <v>52</v>
      </c>
      <c r="H361" s="19" t="s">
        <v>34</v>
      </c>
      <c r="I361" s="19" t="s">
        <v>880</v>
      </c>
      <c r="J361" s="24">
        <v>24.519</v>
      </c>
      <c r="K361" s="19" t="s">
        <v>370</v>
      </c>
      <c r="L361" s="24">
        <v>24.519</v>
      </c>
      <c r="M361" s="22" t="s">
        <v>26</v>
      </c>
      <c r="N361" s="22" t="s">
        <v>26</v>
      </c>
      <c r="O361" s="22" t="s">
        <v>26</v>
      </c>
      <c r="P361" s="22"/>
      <c r="Q361" s="19" t="s">
        <v>33</v>
      </c>
      <c r="R361" s="19" t="s">
        <v>34</v>
      </c>
      <c r="S361" s="19" t="s">
        <v>34</v>
      </c>
    </row>
    <row r="362" s="2" customFormat="1" ht="224" customHeight="1" spans="1:19">
      <c r="A362" s="15">
        <v>357</v>
      </c>
      <c r="B362" s="29" t="s">
        <v>24</v>
      </c>
      <c r="C362" s="15" t="s">
        <v>881</v>
      </c>
      <c r="D362" s="22" t="s">
        <v>26</v>
      </c>
      <c r="E362" s="19" t="s">
        <v>850</v>
      </c>
      <c r="F362" s="21" t="s">
        <v>882</v>
      </c>
      <c r="G362" s="21" t="s">
        <v>883</v>
      </c>
      <c r="H362" s="19" t="s">
        <v>34</v>
      </c>
      <c r="I362" s="21" t="s">
        <v>884</v>
      </c>
      <c r="J362" s="21">
        <v>106.5394</v>
      </c>
      <c r="K362" s="19" t="s">
        <v>885</v>
      </c>
      <c r="L362" s="21">
        <v>106.86</v>
      </c>
      <c r="M362" s="22" t="s">
        <v>26</v>
      </c>
      <c r="N362" s="22" t="s">
        <v>26</v>
      </c>
      <c r="O362" s="22" t="s">
        <v>26</v>
      </c>
      <c r="P362" s="22"/>
      <c r="Q362" s="19" t="s">
        <v>33</v>
      </c>
      <c r="R362" s="19" t="s">
        <v>34</v>
      </c>
      <c r="S362" s="19" t="s">
        <v>34</v>
      </c>
    </row>
    <row r="363" s="2" customFormat="1" ht="76" customHeight="1" spans="1:19">
      <c r="A363" s="15">
        <v>358</v>
      </c>
      <c r="B363" s="29" t="s">
        <v>24</v>
      </c>
      <c r="C363" s="15" t="s">
        <v>886</v>
      </c>
      <c r="D363" s="22" t="s">
        <v>26</v>
      </c>
      <c r="E363" s="19" t="s">
        <v>850</v>
      </c>
      <c r="F363" s="19" t="s">
        <v>77</v>
      </c>
      <c r="G363" s="19" t="s">
        <v>887</v>
      </c>
      <c r="H363" s="19" t="s">
        <v>34</v>
      </c>
      <c r="I363" s="19" t="s">
        <v>888</v>
      </c>
      <c r="J363" s="19">
        <v>21.04</v>
      </c>
      <c r="K363" s="19" t="s">
        <v>889</v>
      </c>
      <c r="L363" s="19">
        <v>21.04</v>
      </c>
      <c r="M363" s="22" t="s">
        <v>26</v>
      </c>
      <c r="N363" s="22" t="s">
        <v>26</v>
      </c>
      <c r="O363" s="22" t="s">
        <v>26</v>
      </c>
      <c r="P363" s="22"/>
      <c r="Q363" s="19" t="s">
        <v>33</v>
      </c>
      <c r="R363" s="19" t="s">
        <v>34</v>
      </c>
      <c r="S363" s="19" t="s">
        <v>34</v>
      </c>
    </row>
    <row r="364" s="1" customFormat="1" ht="78" customHeight="1" spans="1:19">
      <c r="A364" s="15">
        <v>359</v>
      </c>
      <c r="B364" s="15" t="s">
        <v>24</v>
      </c>
      <c r="C364" s="15" t="s">
        <v>890</v>
      </c>
      <c r="D364" s="22" t="s">
        <v>26</v>
      </c>
      <c r="E364" s="19" t="s">
        <v>850</v>
      </c>
      <c r="F364" s="19" t="s">
        <v>891</v>
      </c>
      <c r="G364" s="19" t="s">
        <v>892</v>
      </c>
      <c r="H364" s="22" t="s">
        <v>34</v>
      </c>
      <c r="I364" s="19" t="s">
        <v>893</v>
      </c>
      <c r="J364" s="40">
        <v>5.04</v>
      </c>
      <c r="K364" s="19" t="s">
        <v>889</v>
      </c>
      <c r="L364" s="22">
        <v>8</v>
      </c>
      <c r="M364" s="22" t="s">
        <v>26</v>
      </c>
      <c r="N364" s="22" t="s">
        <v>26</v>
      </c>
      <c r="O364" s="22"/>
      <c r="P364" s="22"/>
      <c r="Q364" s="19" t="s">
        <v>33</v>
      </c>
      <c r="R364" s="19" t="s">
        <v>34</v>
      </c>
      <c r="S364" s="19" t="s">
        <v>34</v>
      </c>
    </row>
    <row r="365" s="1" customFormat="1" ht="40" customHeight="1" spans="1:19">
      <c r="A365" s="15">
        <v>360</v>
      </c>
      <c r="B365" s="15" t="s">
        <v>24</v>
      </c>
      <c r="C365" s="15" t="s">
        <v>894</v>
      </c>
      <c r="D365" s="22" t="s">
        <v>26</v>
      </c>
      <c r="E365" s="19" t="s">
        <v>734</v>
      </c>
      <c r="F365" s="19" t="s">
        <v>648</v>
      </c>
      <c r="G365" s="19" t="s">
        <v>34</v>
      </c>
      <c r="H365" s="19" t="s">
        <v>34</v>
      </c>
      <c r="I365" s="19" t="s">
        <v>895</v>
      </c>
      <c r="J365" s="41">
        <v>50</v>
      </c>
      <c r="K365" s="19" t="s">
        <v>889</v>
      </c>
      <c r="L365" s="19">
        <v>52.4005</v>
      </c>
      <c r="M365" s="22" t="s">
        <v>26</v>
      </c>
      <c r="N365" s="22" t="s">
        <v>26</v>
      </c>
      <c r="O365" s="22"/>
      <c r="P365" s="22"/>
      <c r="Q365" s="19" t="s">
        <v>33</v>
      </c>
      <c r="R365" s="19" t="s">
        <v>34</v>
      </c>
      <c r="S365" s="19" t="s">
        <v>34</v>
      </c>
    </row>
    <row r="366" s="1" customFormat="1" ht="40" customHeight="1" spans="1:19">
      <c r="A366" s="15">
        <v>361</v>
      </c>
      <c r="B366" s="15" t="s">
        <v>24</v>
      </c>
      <c r="C366" s="15" t="s">
        <v>896</v>
      </c>
      <c r="D366" s="22" t="s">
        <v>26</v>
      </c>
      <c r="E366" s="22" t="s">
        <v>850</v>
      </c>
      <c r="F366" s="19" t="s">
        <v>51</v>
      </c>
      <c r="G366" s="22" t="s">
        <v>34</v>
      </c>
      <c r="H366" s="22" t="s">
        <v>34</v>
      </c>
      <c r="I366" s="19" t="s">
        <v>897</v>
      </c>
      <c r="J366" s="22">
        <v>3.976</v>
      </c>
      <c r="K366" s="19" t="s">
        <v>898</v>
      </c>
      <c r="L366" s="22">
        <v>3.976</v>
      </c>
      <c r="M366" s="22" t="s">
        <v>26</v>
      </c>
      <c r="N366" s="22" t="s">
        <v>26</v>
      </c>
      <c r="O366" s="22"/>
      <c r="P366" s="22"/>
      <c r="Q366" s="22" t="s">
        <v>33</v>
      </c>
      <c r="R366" s="22" t="s">
        <v>34</v>
      </c>
      <c r="S366" s="22" t="s">
        <v>34</v>
      </c>
    </row>
    <row r="367" s="1" customFormat="1" ht="31" customHeight="1" spans="1:19">
      <c r="A367" s="15">
        <v>362</v>
      </c>
      <c r="B367" s="15" t="s">
        <v>24</v>
      </c>
      <c r="C367" s="15" t="s">
        <v>899</v>
      </c>
      <c r="D367" s="22" t="s">
        <v>26</v>
      </c>
      <c r="E367" s="19" t="s">
        <v>850</v>
      </c>
      <c r="F367" s="22" t="s">
        <v>64</v>
      </c>
      <c r="G367" s="19" t="s">
        <v>243</v>
      </c>
      <c r="H367" s="19" t="s">
        <v>34</v>
      </c>
      <c r="I367" s="19" t="s">
        <v>900</v>
      </c>
      <c r="J367" s="42">
        <v>8.4</v>
      </c>
      <c r="K367" s="19" t="s">
        <v>413</v>
      </c>
      <c r="L367" s="43">
        <v>8.4</v>
      </c>
      <c r="M367" s="22" t="s">
        <v>26</v>
      </c>
      <c r="N367" s="22" t="s">
        <v>26</v>
      </c>
      <c r="O367" s="22"/>
      <c r="P367" s="22"/>
      <c r="Q367" s="19" t="s">
        <v>33</v>
      </c>
      <c r="R367" s="19" t="s">
        <v>34</v>
      </c>
      <c r="S367" s="19" t="s">
        <v>34</v>
      </c>
    </row>
    <row r="368" s="1" customFormat="1" ht="31" customHeight="1" spans="1:19">
      <c r="A368" s="15">
        <v>363</v>
      </c>
      <c r="B368" s="15" t="s">
        <v>24</v>
      </c>
      <c r="C368" s="15" t="s">
        <v>901</v>
      </c>
      <c r="D368" s="22" t="s">
        <v>26</v>
      </c>
      <c r="E368" s="19" t="s">
        <v>850</v>
      </c>
      <c r="F368" s="22" t="s">
        <v>64</v>
      </c>
      <c r="G368" s="19" t="s">
        <v>65</v>
      </c>
      <c r="H368" s="19" t="s">
        <v>34</v>
      </c>
      <c r="I368" s="30" t="s">
        <v>902</v>
      </c>
      <c r="J368" s="42">
        <v>21</v>
      </c>
      <c r="K368" s="19" t="s">
        <v>413</v>
      </c>
      <c r="L368" s="43">
        <v>21</v>
      </c>
      <c r="M368" s="22" t="s">
        <v>26</v>
      </c>
      <c r="N368" s="22" t="s">
        <v>26</v>
      </c>
      <c r="O368" s="22"/>
      <c r="P368" s="19"/>
      <c r="Q368" s="19" t="s">
        <v>33</v>
      </c>
      <c r="R368" s="19" t="s">
        <v>34</v>
      </c>
      <c r="S368" s="19" t="s">
        <v>34</v>
      </c>
    </row>
    <row r="369" s="1" customFormat="1" ht="31" customHeight="1" spans="1:19">
      <c r="A369" s="15">
        <v>364</v>
      </c>
      <c r="B369" s="15" t="s">
        <v>24</v>
      </c>
      <c r="C369" s="15" t="s">
        <v>903</v>
      </c>
      <c r="D369" s="22" t="s">
        <v>26</v>
      </c>
      <c r="E369" s="19" t="s">
        <v>850</v>
      </c>
      <c r="F369" s="25" t="s">
        <v>722</v>
      </c>
      <c r="G369" s="25" t="s">
        <v>904</v>
      </c>
      <c r="H369" s="19" t="s">
        <v>34</v>
      </c>
      <c r="I369" s="30" t="s">
        <v>905</v>
      </c>
      <c r="J369" s="42">
        <v>12.6</v>
      </c>
      <c r="K369" s="19" t="s">
        <v>413</v>
      </c>
      <c r="L369" s="43">
        <v>12.6</v>
      </c>
      <c r="M369" s="22" t="s">
        <v>26</v>
      </c>
      <c r="N369" s="22" t="s">
        <v>26</v>
      </c>
      <c r="O369" s="22"/>
      <c r="P369" s="19"/>
      <c r="Q369" s="19" t="s">
        <v>33</v>
      </c>
      <c r="R369" s="19" t="s">
        <v>34</v>
      </c>
      <c r="S369" s="19" t="s">
        <v>34</v>
      </c>
    </row>
    <row r="370" s="1" customFormat="1" ht="31" customHeight="1" spans="1:19">
      <c r="A370" s="15">
        <v>365</v>
      </c>
      <c r="B370" s="15" t="s">
        <v>24</v>
      </c>
      <c r="C370" s="15" t="s">
        <v>906</v>
      </c>
      <c r="D370" s="22" t="s">
        <v>26</v>
      </c>
      <c r="E370" s="19" t="s">
        <v>850</v>
      </c>
      <c r="F370" s="19" t="s">
        <v>227</v>
      </c>
      <c r="G370" s="25" t="s">
        <v>74</v>
      </c>
      <c r="H370" s="19" t="s">
        <v>34</v>
      </c>
      <c r="I370" s="30" t="s">
        <v>907</v>
      </c>
      <c r="J370" s="42">
        <v>25.2</v>
      </c>
      <c r="K370" s="19" t="s">
        <v>413</v>
      </c>
      <c r="L370" s="43">
        <v>25.2</v>
      </c>
      <c r="M370" s="22" t="s">
        <v>26</v>
      </c>
      <c r="N370" s="22" t="s">
        <v>26</v>
      </c>
      <c r="O370" s="22"/>
      <c r="P370" s="19"/>
      <c r="Q370" s="19" t="s">
        <v>33</v>
      </c>
      <c r="R370" s="19" t="s">
        <v>34</v>
      </c>
      <c r="S370" s="19" t="s">
        <v>34</v>
      </c>
    </row>
    <row r="371" s="1" customFormat="1" ht="31" customHeight="1" spans="1:19">
      <c r="A371" s="15">
        <v>366</v>
      </c>
      <c r="B371" s="15" t="s">
        <v>24</v>
      </c>
      <c r="C371" s="15" t="s">
        <v>908</v>
      </c>
      <c r="D371" s="22" t="s">
        <v>26</v>
      </c>
      <c r="E371" s="19" t="s">
        <v>850</v>
      </c>
      <c r="F371" s="19" t="s">
        <v>227</v>
      </c>
      <c r="G371" s="25" t="s">
        <v>909</v>
      </c>
      <c r="H371" s="19" t="s">
        <v>34</v>
      </c>
      <c r="I371" s="30" t="s">
        <v>910</v>
      </c>
      <c r="J371" s="42">
        <v>12.6</v>
      </c>
      <c r="K371" s="19" t="s">
        <v>413</v>
      </c>
      <c r="L371" s="43">
        <v>12.6</v>
      </c>
      <c r="M371" s="22" t="s">
        <v>26</v>
      </c>
      <c r="N371" s="22" t="s">
        <v>26</v>
      </c>
      <c r="O371" s="22"/>
      <c r="P371" s="19"/>
      <c r="Q371" s="19" t="s">
        <v>33</v>
      </c>
      <c r="R371" s="19" t="s">
        <v>34</v>
      </c>
      <c r="S371" s="19" t="s">
        <v>34</v>
      </c>
    </row>
    <row r="372" s="1" customFormat="1" ht="31" customHeight="1" spans="1:19">
      <c r="A372" s="15">
        <v>367</v>
      </c>
      <c r="B372" s="15" t="s">
        <v>24</v>
      </c>
      <c r="C372" s="15" t="s">
        <v>911</v>
      </c>
      <c r="D372" s="22" t="s">
        <v>26</v>
      </c>
      <c r="E372" s="19" t="s">
        <v>850</v>
      </c>
      <c r="F372" s="19" t="s">
        <v>77</v>
      </c>
      <c r="G372" s="19" t="s">
        <v>279</v>
      </c>
      <c r="H372" s="19" t="s">
        <v>34</v>
      </c>
      <c r="I372" s="30" t="s">
        <v>912</v>
      </c>
      <c r="J372" s="42">
        <v>207.9</v>
      </c>
      <c r="K372" s="19" t="s">
        <v>413</v>
      </c>
      <c r="L372" s="43">
        <v>207.9</v>
      </c>
      <c r="M372" s="22" t="s">
        <v>26</v>
      </c>
      <c r="N372" s="22" t="s">
        <v>26</v>
      </c>
      <c r="O372" s="22"/>
      <c r="P372" s="19"/>
      <c r="Q372" s="19" t="s">
        <v>33</v>
      </c>
      <c r="R372" s="19" t="s">
        <v>34</v>
      </c>
      <c r="S372" s="19" t="s">
        <v>34</v>
      </c>
    </row>
    <row r="373" s="1" customFormat="1" ht="31" customHeight="1" spans="1:19">
      <c r="A373" s="15">
        <v>368</v>
      </c>
      <c r="B373" s="15" t="s">
        <v>24</v>
      </c>
      <c r="C373" s="15" t="s">
        <v>913</v>
      </c>
      <c r="D373" s="22" t="s">
        <v>26</v>
      </c>
      <c r="E373" s="19" t="s">
        <v>850</v>
      </c>
      <c r="F373" s="19" t="s">
        <v>77</v>
      </c>
      <c r="G373" s="19" t="s">
        <v>78</v>
      </c>
      <c r="H373" s="19" t="s">
        <v>34</v>
      </c>
      <c r="I373" s="30" t="s">
        <v>914</v>
      </c>
      <c r="J373" s="42">
        <v>48.3</v>
      </c>
      <c r="K373" s="19" t="s">
        <v>413</v>
      </c>
      <c r="L373" s="43">
        <v>48.3</v>
      </c>
      <c r="M373" s="22" t="s">
        <v>26</v>
      </c>
      <c r="N373" s="22" t="s">
        <v>26</v>
      </c>
      <c r="O373" s="22"/>
      <c r="P373" s="19"/>
      <c r="Q373" s="19" t="s">
        <v>33</v>
      </c>
      <c r="R373" s="19" t="s">
        <v>34</v>
      </c>
      <c r="S373" s="19" t="s">
        <v>34</v>
      </c>
    </row>
    <row r="374" s="1" customFormat="1" ht="31" customHeight="1" spans="1:19">
      <c r="A374" s="15">
        <v>369</v>
      </c>
      <c r="B374" s="15" t="s">
        <v>24</v>
      </c>
      <c r="C374" s="15" t="s">
        <v>915</v>
      </c>
      <c r="D374" s="22" t="s">
        <v>26</v>
      </c>
      <c r="E374" s="19" t="s">
        <v>850</v>
      </c>
      <c r="F374" s="19" t="s">
        <v>77</v>
      </c>
      <c r="G374" s="19" t="s">
        <v>449</v>
      </c>
      <c r="H374" s="19" t="s">
        <v>34</v>
      </c>
      <c r="I374" s="30" t="s">
        <v>916</v>
      </c>
      <c r="J374" s="42">
        <v>73.5</v>
      </c>
      <c r="K374" s="19" t="s">
        <v>413</v>
      </c>
      <c r="L374" s="43">
        <v>73.5</v>
      </c>
      <c r="M374" s="22" t="s">
        <v>26</v>
      </c>
      <c r="N374" s="22" t="s">
        <v>26</v>
      </c>
      <c r="O374" s="22"/>
      <c r="P374" s="19"/>
      <c r="Q374" s="19" t="s">
        <v>33</v>
      </c>
      <c r="R374" s="19" t="s">
        <v>34</v>
      </c>
      <c r="S374" s="19" t="s">
        <v>34</v>
      </c>
    </row>
    <row r="375" s="1" customFormat="1" ht="31" customHeight="1" spans="1:19">
      <c r="A375" s="15">
        <v>370</v>
      </c>
      <c r="B375" s="15" t="s">
        <v>24</v>
      </c>
      <c r="C375" s="15" t="s">
        <v>917</v>
      </c>
      <c r="D375" s="22" t="s">
        <v>26</v>
      </c>
      <c r="E375" s="19" t="s">
        <v>850</v>
      </c>
      <c r="F375" s="19" t="s">
        <v>77</v>
      </c>
      <c r="G375" s="19" t="s">
        <v>756</v>
      </c>
      <c r="H375" s="19" t="s">
        <v>34</v>
      </c>
      <c r="I375" s="30" t="s">
        <v>757</v>
      </c>
      <c r="J375" s="42">
        <v>6.3</v>
      </c>
      <c r="K375" s="19" t="s">
        <v>413</v>
      </c>
      <c r="L375" s="43">
        <v>6.3</v>
      </c>
      <c r="M375" s="22" t="s">
        <v>26</v>
      </c>
      <c r="N375" s="22" t="s">
        <v>26</v>
      </c>
      <c r="O375" s="22"/>
      <c r="P375" s="19"/>
      <c r="Q375" s="19" t="s">
        <v>33</v>
      </c>
      <c r="R375" s="19" t="s">
        <v>34</v>
      </c>
      <c r="S375" s="19" t="s">
        <v>34</v>
      </c>
    </row>
    <row r="376" s="1" customFormat="1" ht="31" customHeight="1" spans="1:19">
      <c r="A376" s="15">
        <v>371</v>
      </c>
      <c r="B376" s="15" t="s">
        <v>24</v>
      </c>
      <c r="C376" s="15" t="s">
        <v>918</v>
      </c>
      <c r="D376" s="22" t="s">
        <v>26</v>
      </c>
      <c r="E376" s="19" t="s">
        <v>850</v>
      </c>
      <c r="F376" s="19" t="s">
        <v>77</v>
      </c>
      <c r="G376" s="19" t="s">
        <v>919</v>
      </c>
      <c r="H376" s="19" t="s">
        <v>34</v>
      </c>
      <c r="I376" s="30" t="s">
        <v>920</v>
      </c>
      <c r="J376" s="42">
        <v>37.8</v>
      </c>
      <c r="K376" s="19" t="s">
        <v>413</v>
      </c>
      <c r="L376" s="43">
        <v>37.8</v>
      </c>
      <c r="M376" s="22" t="s">
        <v>26</v>
      </c>
      <c r="N376" s="22" t="s">
        <v>26</v>
      </c>
      <c r="O376" s="22"/>
      <c r="P376" s="19"/>
      <c r="Q376" s="19" t="s">
        <v>33</v>
      </c>
      <c r="R376" s="19" t="s">
        <v>34</v>
      </c>
      <c r="S376" s="19" t="s">
        <v>34</v>
      </c>
    </row>
    <row r="377" s="1" customFormat="1" ht="31" customHeight="1" spans="1:19">
      <c r="A377" s="15">
        <v>372</v>
      </c>
      <c r="B377" s="15" t="s">
        <v>24</v>
      </c>
      <c r="C377" s="15" t="s">
        <v>921</v>
      </c>
      <c r="D377" s="22" t="s">
        <v>26</v>
      </c>
      <c r="E377" s="19" t="s">
        <v>850</v>
      </c>
      <c r="F377" s="19" t="s">
        <v>77</v>
      </c>
      <c r="G377" s="19" t="s">
        <v>105</v>
      </c>
      <c r="H377" s="19" t="s">
        <v>34</v>
      </c>
      <c r="I377" s="30" t="s">
        <v>922</v>
      </c>
      <c r="J377" s="42">
        <v>113.4</v>
      </c>
      <c r="K377" s="19" t="s">
        <v>413</v>
      </c>
      <c r="L377" s="43">
        <v>113.4</v>
      </c>
      <c r="M377" s="22" t="s">
        <v>26</v>
      </c>
      <c r="N377" s="22" t="s">
        <v>26</v>
      </c>
      <c r="O377" s="22"/>
      <c r="P377" s="19"/>
      <c r="Q377" s="19" t="s">
        <v>33</v>
      </c>
      <c r="R377" s="19" t="s">
        <v>34</v>
      </c>
      <c r="S377" s="19" t="s">
        <v>34</v>
      </c>
    </row>
    <row r="378" s="1" customFormat="1" ht="31" customHeight="1" spans="1:19">
      <c r="A378" s="15">
        <v>373</v>
      </c>
      <c r="B378" s="15" t="s">
        <v>24</v>
      </c>
      <c r="C378" s="15" t="s">
        <v>923</v>
      </c>
      <c r="D378" s="22" t="s">
        <v>26</v>
      </c>
      <c r="E378" s="19" t="s">
        <v>850</v>
      </c>
      <c r="F378" s="22" t="s">
        <v>28</v>
      </c>
      <c r="G378" s="19" t="s">
        <v>357</v>
      </c>
      <c r="H378" s="19" t="s">
        <v>34</v>
      </c>
      <c r="I378" s="30" t="s">
        <v>924</v>
      </c>
      <c r="J378" s="42">
        <v>21</v>
      </c>
      <c r="K378" s="19" t="s">
        <v>413</v>
      </c>
      <c r="L378" s="43">
        <v>21</v>
      </c>
      <c r="M378" s="22" t="s">
        <v>26</v>
      </c>
      <c r="N378" s="22" t="s">
        <v>26</v>
      </c>
      <c r="O378" s="22"/>
      <c r="P378" s="19"/>
      <c r="Q378" s="19" t="s">
        <v>33</v>
      </c>
      <c r="R378" s="19" t="s">
        <v>34</v>
      </c>
      <c r="S378" s="19" t="s">
        <v>34</v>
      </c>
    </row>
    <row r="379" s="1" customFormat="1" ht="31" customHeight="1" spans="1:19">
      <c r="A379" s="15">
        <v>374</v>
      </c>
      <c r="B379" s="15" t="s">
        <v>24</v>
      </c>
      <c r="C379" s="15" t="s">
        <v>925</v>
      </c>
      <c r="D379" s="22" t="s">
        <v>26</v>
      </c>
      <c r="E379" s="19" t="s">
        <v>850</v>
      </c>
      <c r="F379" s="22" t="s">
        <v>28</v>
      </c>
      <c r="G379" s="19" t="s">
        <v>926</v>
      </c>
      <c r="H379" s="19" t="s">
        <v>34</v>
      </c>
      <c r="I379" s="30" t="s">
        <v>927</v>
      </c>
      <c r="J379" s="42">
        <v>16.8</v>
      </c>
      <c r="K379" s="19" t="s">
        <v>413</v>
      </c>
      <c r="L379" s="43">
        <v>16.8</v>
      </c>
      <c r="M379" s="22" t="s">
        <v>26</v>
      </c>
      <c r="N379" s="22" t="s">
        <v>26</v>
      </c>
      <c r="O379" s="22"/>
      <c r="P379" s="19"/>
      <c r="Q379" s="19" t="s">
        <v>33</v>
      </c>
      <c r="R379" s="19" t="s">
        <v>34</v>
      </c>
      <c r="S379" s="19" t="s">
        <v>34</v>
      </c>
    </row>
    <row r="380" s="1" customFormat="1" ht="31" customHeight="1" spans="1:19">
      <c r="A380" s="15">
        <v>375</v>
      </c>
      <c r="B380" s="15" t="s">
        <v>24</v>
      </c>
      <c r="C380" s="15" t="s">
        <v>928</v>
      </c>
      <c r="D380" s="22" t="s">
        <v>26</v>
      </c>
      <c r="E380" s="19" t="s">
        <v>850</v>
      </c>
      <c r="F380" s="19" t="s">
        <v>73</v>
      </c>
      <c r="G380" s="19" t="s">
        <v>296</v>
      </c>
      <c r="H380" s="19" t="s">
        <v>34</v>
      </c>
      <c r="I380" s="30" t="s">
        <v>929</v>
      </c>
      <c r="J380" s="42">
        <v>237.3</v>
      </c>
      <c r="K380" s="19" t="s">
        <v>413</v>
      </c>
      <c r="L380" s="43">
        <v>237.3</v>
      </c>
      <c r="M380" s="22" t="s">
        <v>26</v>
      </c>
      <c r="N380" s="22" t="s">
        <v>26</v>
      </c>
      <c r="O380" s="22"/>
      <c r="P380" s="19"/>
      <c r="Q380" s="19" t="s">
        <v>33</v>
      </c>
      <c r="R380" s="19" t="s">
        <v>34</v>
      </c>
      <c r="S380" s="19" t="s">
        <v>34</v>
      </c>
    </row>
    <row r="381" s="1" customFormat="1" ht="31" customHeight="1" spans="1:19">
      <c r="A381" s="15">
        <v>376</v>
      </c>
      <c r="B381" s="15" t="s">
        <v>24</v>
      </c>
      <c r="C381" s="15" t="s">
        <v>930</v>
      </c>
      <c r="D381" s="22" t="s">
        <v>26</v>
      </c>
      <c r="E381" s="19" t="s">
        <v>850</v>
      </c>
      <c r="F381" s="19" t="s">
        <v>73</v>
      </c>
      <c r="G381" s="19" t="s">
        <v>299</v>
      </c>
      <c r="H381" s="19" t="s">
        <v>34</v>
      </c>
      <c r="I381" s="30" t="s">
        <v>931</v>
      </c>
      <c r="J381" s="42">
        <v>100.8</v>
      </c>
      <c r="K381" s="19" t="s">
        <v>413</v>
      </c>
      <c r="L381" s="43">
        <v>100.8</v>
      </c>
      <c r="M381" s="22" t="s">
        <v>26</v>
      </c>
      <c r="N381" s="22" t="s">
        <v>26</v>
      </c>
      <c r="O381" s="22"/>
      <c r="P381" s="19"/>
      <c r="Q381" s="19" t="s">
        <v>33</v>
      </c>
      <c r="R381" s="19" t="s">
        <v>34</v>
      </c>
      <c r="S381" s="19" t="s">
        <v>34</v>
      </c>
    </row>
    <row r="382" s="1" customFormat="1" ht="31" customHeight="1" spans="1:19">
      <c r="A382" s="15">
        <v>377</v>
      </c>
      <c r="B382" s="15" t="s">
        <v>24</v>
      </c>
      <c r="C382" s="15" t="s">
        <v>932</v>
      </c>
      <c r="D382" s="22" t="s">
        <v>26</v>
      </c>
      <c r="E382" s="19" t="s">
        <v>850</v>
      </c>
      <c r="F382" s="19" t="s">
        <v>73</v>
      </c>
      <c r="G382" s="19" t="s">
        <v>305</v>
      </c>
      <c r="H382" s="19" t="s">
        <v>34</v>
      </c>
      <c r="I382" s="30" t="s">
        <v>768</v>
      </c>
      <c r="J382" s="42">
        <v>10.5</v>
      </c>
      <c r="K382" s="19" t="s">
        <v>413</v>
      </c>
      <c r="L382" s="43">
        <v>10.5</v>
      </c>
      <c r="M382" s="22" t="s">
        <v>26</v>
      </c>
      <c r="N382" s="22" t="s">
        <v>26</v>
      </c>
      <c r="O382" s="22"/>
      <c r="P382" s="19"/>
      <c r="Q382" s="19" t="s">
        <v>33</v>
      </c>
      <c r="R382" s="19" t="s">
        <v>34</v>
      </c>
      <c r="S382" s="19" t="s">
        <v>34</v>
      </c>
    </row>
    <row r="383" s="1" customFormat="1" ht="31" customHeight="1" spans="1:19">
      <c r="A383" s="15">
        <v>378</v>
      </c>
      <c r="B383" s="15" t="s">
        <v>24</v>
      </c>
      <c r="C383" s="15" t="s">
        <v>933</v>
      </c>
      <c r="D383" s="22" t="s">
        <v>26</v>
      </c>
      <c r="E383" s="19" t="s">
        <v>850</v>
      </c>
      <c r="F383" s="19" t="s">
        <v>73</v>
      </c>
      <c r="G383" s="19" t="s">
        <v>323</v>
      </c>
      <c r="H383" s="19" t="s">
        <v>34</v>
      </c>
      <c r="I383" s="30" t="s">
        <v>934</v>
      </c>
      <c r="J383" s="42">
        <v>69.3</v>
      </c>
      <c r="K383" s="19" t="s">
        <v>413</v>
      </c>
      <c r="L383" s="43">
        <v>69.3</v>
      </c>
      <c r="M383" s="22" t="s">
        <v>26</v>
      </c>
      <c r="N383" s="22" t="s">
        <v>26</v>
      </c>
      <c r="O383" s="22"/>
      <c r="P383" s="19"/>
      <c r="Q383" s="19" t="s">
        <v>33</v>
      </c>
      <c r="R383" s="19" t="s">
        <v>34</v>
      </c>
      <c r="S383" s="19" t="s">
        <v>34</v>
      </c>
    </row>
    <row r="384" s="1" customFormat="1" ht="31" customHeight="1" spans="1:19">
      <c r="A384" s="15">
        <v>379</v>
      </c>
      <c r="B384" s="15" t="s">
        <v>24</v>
      </c>
      <c r="C384" s="15" t="s">
        <v>935</v>
      </c>
      <c r="D384" s="22" t="s">
        <v>26</v>
      </c>
      <c r="E384" s="19" t="s">
        <v>850</v>
      </c>
      <c r="F384" s="19" t="s">
        <v>73</v>
      </c>
      <c r="G384" s="19" t="s">
        <v>317</v>
      </c>
      <c r="H384" s="19" t="s">
        <v>34</v>
      </c>
      <c r="I384" s="30" t="s">
        <v>936</v>
      </c>
      <c r="J384" s="42">
        <v>58.8</v>
      </c>
      <c r="K384" s="19" t="s">
        <v>413</v>
      </c>
      <c r="L384" s="43">
        <v>58.8</v>
      </c>
      <c r="M384" s="22" t="s">
        <v>26</v>
      </c>
      <c r="N384" s="22" t="s">
        <v>26</v>
      </c>
      <c r="O384" s="22"/>
      <c r="P384" s="19"/>
      <c r="Q384" s="19" t="s">
        <v>33</v>
      </c>
      <c r="R384" s="19" t="s">
        <v>34</v>
      </c>
      <c r="S384" s="19" t="s">
        <v>34</v>
      </c>
    </row>
    <row r="385" s="1" customFormat="1" ht="31" customHeight="1" spans="1:19">
      <c r="A385" s="15">
        <v>380</v>
      </c>
      <c r="B385" s="15" t="s">
        <v>24</v>
      </c>
      <c r="C385" s="15" t="s">
        <v>937</v>
      </c>
      <c r="D385" s="22" t="s">
        <v>26</v>
      </c>
      <c r="E385" s="19" t="s">
        <v>850</v>
      </c>
      <c r="F385" s="19" t="s">
        <v>73</v>
      </c>
      <c r="G385" s="19" t="s">
        <v>330</v>
      </c>
      <c r="H385" s="19" t="s">
        <v>34</v>
      </c>
      <c r="I385" s="30" t="s">
        <v>938</v>
      </c>
      <c r="J385" s="42">
        <v>6.3</v>
      </c>
      <c r="K385" s="19" t="s">
        <v>413</v>
      </c>
      <c r="L385" s="43">
        <v>6.3</v>
      </c>
      <c r="M385" s="22" t="s">
        <v>26</v>
      </c>
      <c r="N385" s="22" t="s">
        <v>26</v>
      </c>
      <c r="O385" s="22"/>
      <c r="P385" s="19"/>
      <c r="Q385" s="19" t="s">
        <v>33</v>
      </c>
      <c r="R385" s="19" t="s">
        <v>34</v>
      </c>
      <c r="S385" s="19" t="s">
        <v>34</v>
      </c>
    </row>
    <row r="386" s="1" customFormat="1" ht="31" customHeight="1" spans="1:19">
      <c r="A386" s="15">
        <v>381</v>
      </c>
      <c r="B386" s="15" t="s">
        <v>24</v>
      </c>
      <c r="C386" s="15" t="s">
        <v>939</v>
      </c>
      <c r="D386" s="22" t="s">
        <v>26</v>
      </c>
      <c r="E386" s="19" t="s">
        <v>850</v>
      </c>
      <c r="F386" s="19" t="s">
        <v>73</v>
      </c>
      <c r="G386" s="19" t="s">
        <v>342</v>
      </c>
      <c r="H386" s="19" t="s">
        <v>34</v>
      </c>
      <c r="I386" s="30" t="s">
        <v>940</v>
      </c>
      <c r="J386" s="42">
        <v>8.4</v>
      </c>
      <c r="K386" s="19" t="s">
        <v>413</v>
      </c>
      <c r="L386" s="43">
        <v>8.4</v>
      </c>
      <c r="M386" s="22" t="s">
        <v>26</v>
      </c>
      <c r="N386" s="22" t="s">
        <v>26</v>
      </c>
      <c r="O386" s="22"/>
      <c r="P386" s="19"/>
      <c r="Q386" s="19" t="s">
        <v>33</v>
      </c>
      <c r="R386" s="19" t="s">
        <v>34</v>
      </c>
      <c r="S386" s="19" t="s">
        <v>34</v>
      </c>
    </row>
    <row r="387" s="1" customFormat="1" ht="31" customHeight="1" spans="1:19">
      <c r="A387" s="15">
        <v>382</v>
      </c>
      <c r="B387" s="15" t="s">
        <v>24</v>
      </c>
      <c r="C387" s="15" t="s">
        <v>941</v>
      </c>
      <c r="D387" s="22" t="s">
        <v>26</v>
      </c>
      <c r="E387" s="19" t="s">
        <v>850</v>
      </c>
      <c r="F387" s="19" t="s">
        <v>51</v>
      </c>
      <c r="G387" s="19" t="s">
        <v>221</v>
      </c>
      <c r="H387" s="19" t="s">
        <v>34</v>
      </c>
      <c r="I387" s="30" t="s">
        <v>942</v>
      </c>
      <c r="J387" s="42">
        <v>84</v>
      </c>
      <c r="K387" s="19" t="s">
        <v>413</v>
      </c>
      <c r="L387" s="43">
        <v>84</v>
      </c>
      <c r="M387" s="22" t="s">
        <v>26</v>
      </c>
      <c r="N387" s="22" t="s">
        <v>26</v>
      </c>
      <c r="O387" s="22"/>
      <c r="P387" s="19"/>
      <c r="Q387" s="19" t="s">
        <v>33</v>
      </c>
      <c r="R387" s="19" t="s">
        <v>34</v>
      </c>
      <c r="S387" s="19" t="s">
        <v>34</v>
      </c>
    </row>
    <row r="388" s="1" customFormat="1" ht="31" customHeight="1" spans="1:19">
      <c r="A388" s="15">
        <v>383</v>
      </c>
      <c r="B388" s="15" t="s">
        <v>24</v>
      </c>
      <c r="C388" s="15" t="s">
        <v>943</v>
      </c>
      <c r="D388" s="22" t="s">
        <v>26</v>
      </c>
      <c r="E388" s="19" t="s">
        <v>850</v>
      </c>
      <c r="F388" s="19" t="s">
        <v>51</v>
      </c>
      <c r="G388" s="19" t="s">
        <v>526</v>
      </c>
      <c r="H388" s="19" t="s">
        <v>34</v>
      </c>
      <c r="I388" s="30" t="s">
        <v>944</v>
      </c>
      <c r="J388" s="42">
        <v>29.4</v>
      </c>
      <c r="K388" s="19" t="s">
        <v>413</v>
      </c>
      <c r="L388" s="43">
        <v>29.4</v>
      </c>
      <c r="M388" s="22" t="s">
        <v>26</v>
      </c>
      <c r="N388" s="22" t="s">
        <v>26</v>
      </c>
      <c r="O388" s="22"/>
      <c r="P388" s="19"/>
      <c r="Q388" s="19" t="s">
        <v>33</v>
      </c>
      <c r="R388" s="19" t="s">
        <v>34</v>
      </c>
      <c r="S388" s="19" t="s">
        <v>34</v>
      </c>
    </row>
    <row r="389" s="1" customFormat="1" ht="31" customHeight="1" spans="1:19">
      <c r="A389" s="15">
        <v>384</v>
      </c>
      <c r="B389" s="15" t="s">
        <v>24</v>
      </c>
      <c r="C389" s="15" t="s">
        <v>945</v>
      </c>
      <c r="D389" s="22" t="s">
        <v>26</v>
      </c>
      <c r="E389" s="19" t="s">
        <v>850</v>
      </c>
      <c r="F389" s="19" t="s">
        <v>51</v>
      </c>
      <c r="G389" s="19" t="s">
        <v>224</v>
      </c>
      <c r="H389" s="19" t="s">
        <v>34</v>
      </c>
      <c r="I389" s="30" t="s">
        <v>946</v>
      </c>
      <c r="J389" s="42">
        <v>92.4</v>
      </c>
      <c r="K389" s="19" t="s">
        <v>413</v>
      </c>
      <c r="L389" s="43">
        <v>92.4</v>
      </c>
      <c r="M389" s="22" t="s">
        <v>26</v>
      </c>
      <c r="N389" s="22" t="s">
        <v>26</v>
      </c>
      <c r="O389" s="22"/>
      <c r="P389" s="19"/>
      <c r="Q389" s="19" t="s">
        <v>33</v>
      </c>
      <c r="R389" s="19" t="s">
        <v>34</v>
      </c>
      <c r="S389" s="19" t="s">
        <v>34</v>
      </c>
    </row>
    <row r="390" s="1" customFormat="1" ht="31" customHeight="1" spans="1:19">
      <c r="A390" s="15">
        <v>385</v>
      </c>
      <c r="B390" s="15" t="s">
        <v>24</v>
      </c>
      <c r="C390" s="15" t="s">
        <v>947</v>
      </c>
      <c r="D390" s="22" t="s">
        <v>26</v>
      </c>
      <c r="E390" s="19" t="s">
        <v>850</v>
      </c>
      <c r="F390" s="19" t="s">
        <v>51</v>
      </c>
      <c r="G390" s="19" t="s">
        <v>52</v>
      </c>
      <c r="H390" s="19" t="s">
        <v>34</v>
      </c>
      <c r="I390" s="30" t="s">
        <v>948</v>
      </c>
      <c r="J390" s="42">
        <v>588</v>
      </c>
      <c r="K390" s="19" t="s">
        <v>413</v>
      </c>
      <c r="L390" s="43">
        <v>588</v>
      </c>
      <c r="M390" s="22" t="s">
        <v>26</v>
      </c>
      <c r="N390" s="22" t="s">
        <v>26</v>
      </c>
      <c r="O390" s="22"/>
      <c r="P390" s="19"/>
      <c r="Q390" s="19" t="s">
        <v>33</v>
      </c>
      <c r="R390" s="19" t="s">
        <v>34</v>
      </c>
      <c r="S390" s="19" t="s">
        <v>34</v>
      </c>
    </row>
    <row r="391" s="1" customFormat="1" ht="31" customHeight="1" spans="1:19">
      <c r="A391" s="15">
        <v>386</v>
      </c>
      <c r="B391" s="15" t="s">
        <v>24</v>
      </c>
      <c r="C391" s="15" t="s">
        <v>949</v>
      </c>
      <c r="D391" s="22" t="s">
        <v>26</v>
      </c>
      <c r="E391" s="19" t="s">
        <v>850</v>
      </c>
      <c r="F391" s="19" t="s">
        <v>51</v>
      </c>
      <c r="G391" s="19" t="s">
        <v>785</v>
      </c>
      <c r="H391" s="19" t="s">
        <v>34</v>
      </c>
      <c r="I391" s="30" t="s">
        <v>950</v>
      </c>
      <c r="J391" s="42">
        <v>58.8</v>
      </c>
      <c r="K391" s="19" t="s">
        <v>413</v>
      </c>
      <c r="L391" s="43">
        <v>58.8</v>
      </c>
      <c r="M391" s="22" t="s">
        <v>26</v>
      </c>
      <c r="N391" s="22" t="s">
        <v>26</v>
      </c>
      <c r="O391" s="22"/>
      <c r="P391" s="19"/>
      <c r="Q391" s="19" t="s">
        <v>33</v>
      </c>
      <c r="R391" s="19" t="s">
        <v>34</v>
      </c>
      <c r="S391" s="19" t="s">
        <v>34</v>
      </c>
    </row>
    <row r="392" s="1" customFormat="1" ht="31" customHeight="1" spans="1:19">
      <c r="A392" s="15">
        <v>387</v>
      </c>
      <c r="B392" s="15" t="s">
        <v>24</v>
      </c>
      <c r="C392" s="15" t="s">
        <v>951</v>
      </c>
      <c r="D392" s="22" t="s">
        <v>26</v>
      </c>
      <c r="E392" s="19" t="s">
        <v>850</v>
      </c>
      <c r="F392" s="19" t="s">
        <v>51</v>
      </c>
      <c r="G392" s="19" t="s">
        <v>531</v>
      </c>
      <c r="H392" s="19" t="s">
        <v>34</v>
      </c>
      <c r="I392" s="30" t="s">
        <v>952</v>
      </c>
      <c r="J392" s="42">
        <v>35.7</v>
      </c>
      <c r="K392" s="19" t="s">
        <v>413</v>
      </c>
      <c r="L392" s="43">
        <v>35.7</v>
      </c>
      <c r="M392" s="22" t="s">
        <v>26</v>
      </c>
      <c r="N392" s="22" t="s">
        <v>26</v>
      </c>
      <c r="O392" s="22"/>
      <c r="P392" s="19"/>
      <c r="Q392" s="19" t="s">
        <v>33</v>
      </c>
      <c r="R392" s="19" t="s">
        <v>34</v>
      </c>
      <c r="S392" s="19" t="s">
        <v>34</v>
      </c>
    </row>
    <row r="393" s="1" customFormat="1" ht="31" customHeight="1" spans="1:19">
      <c r="A393" s="15">
        <v>388</v>
      </c>
      <c r="B393" s="15" t="s">
        <v>24</v>
      </c>
      <c r="C393" s="15" t="s">
        <v>953</v>
      </c>
      <c r="D393" s="22" t="s">
        <v>26</v>
      </c>
      <c r="E393" s="19" t="s">
        <v>850</v>
      </c>
      <c r="F393" s="19" t="s">
        <v>51</v>
      </c>
      <c r="G393" s="19" t="s">
        <v>954</v>
      </c>
      <c r="H393" s="19" t="s">
        <v>34</v>
      </c>
      <c r="I393" s="30" t="s">
        <v>955</v>
      </c>
      <c r="J393" s="42">
        <v>130.2</v>
      </c>
      <c r="K393" s="19" t="s">
        <v>413</v>
      </c>
      <c r="L393" s="43">
        <v>130.2</v>
      </c>
      <c r="M393" s="22" t="s">
        <v>26</v>
      </c>
      <c r="N393" s="22" t="s">
        <v>26</v>
      </c>
      <c r="O393" s="22"/>
      <c r="P393" s="19"/>
      <c r="Q393" s="19" t="s">
        <v>33</v>
      </c>
      <c r="R393" s="19" t="s">
        <v>34</v>
      </c>
      <c r="S393" s="19" t="s">
        <v>34</v>
      </c>
    </row>
    <row r="394" s="1" customFormat="1" ht="31" customHeight="1" spans="1:19">
      <c r="A394" s="15">
        <v>389</v>
      </c>
      <c r="B394" s="15" t="s">
        <v>24</v>
      </c>
      <c r="C394" s="15" t="s">
        <v>956</v>
      </c>
      <c r="D394" s="22" t="s">
        <v>26</v>
      </c>
      <c r="E394" s="19" t="s">
        <v>850</v>
      </c>
      <c r="F394" s="21" t="s">
        <v>56</v>
      </c>
      <c r="G394" s="19" t="s">
        <v>476</v>
      </c>
      <c r="H394" s="19" t="s">
        <v>34</v>
      </c>
      <c r="I394" s="19" t="s">
        <v>957</v>
      </c>
      <c r="J394" s="42">
        <v>52.5</v>
      </c>
      <c r="K394" s="19" t="s">
        <v>413</v>
      </c>
      <c r="L394" s="43">
        <v>52.5</v>
      </c>
      <c r="M394" s="22" t="s">
        <v>26</v>
      </c>
      <c r="N394" s="22" t="s">
        <v>26</v>
      </c>
      <c r="O394" s="22"/>
      <c r="P394" s="19"/>
      <c r="Q394" s="19" t="s">
        <v>33</v>
      </c>
      <c r="R394" s="19" t="s">
        <v>34</v>
      </c>
      <c r="S394" s="19" t="s">
        <v>34</v>
      </c>
    </row>
    <row r="395" s="1" customFormat="1" ht="31" customHeight="1" spans="1:19">
      <c r="A395" s="15">
        <v>390</v>
      </c>
      <c r="B395" s="15" t="s">
        <v>24</v>
      </c>
      <c r="C395" s="15" t="s">
        <v>958</v>
      </c>
      <c r="D395" s="22" t="s">
        <v>26</v>
      </c>
      <c r="E395" s="19" t="s">
        <v>850</v>
      </c>
      <c r="F395" s="21" t="s">
        <v>56</v>
      </c>
      <c r="G395" s="19" t="s">
        <v>456</v>
      </c>
      <c r="H395" s="19" t="s">
        <v>34</v>
      </c>
      <c r="I395" s="19" t="s">
        <v>959</v>
      </c>
      <c r="J395" s="42">
        <v>10.5</v>
      </c>
      <c r="K395" s="19" t="s">
        <v>413</v>
      </c>
      <c r="L395" s="43">
        <v>10.5</v>
      </c>
      <c r="M395" s="22" t="s">
        <v>26</v>
      </c>
      <c r="N395" s="22" t="s">
        <v>26</v>
      </c>
      <c r="O395" s="22"/>
      <c r="P395" s="19"/>
      <c r="Q395" s="19" t="s">
        <v>33</v>
      </c>
      <c r="R395" s="19" t="s">
        <v>34</v>
      </c>
      <c r="S395" s="19" t="s">
        <v>34</v>
      </c>
    </row>
    <row r="396" s="1" customFormat="1" ht="31" customHeight="1" spans="1:19">
      <c r="A396" s="15">
        <v>391</v>
      </c>
      <c r="B396" s="15" t="s">
        <v>24</v>
      </c>
      <c r="C396" s="15" t="s">
        <v>960</v>
      </c>
      <c r="D396" s="22" t="s">
        <v>26</v>
      </c>
      <c r="E396" s="19" t="s">
        <v>850</v>
      </c>
      <c r="F396" s="21" t="s">
        <v>56</v>
      </c>
      <c r="G396" s="19" t="s">
        <v>194</v>
      </c>
      <c r="H396" s="19" t="s">
        <v>34</v>
      </c>
      <c r="I396" s="19" t="s">
        <v>961</v>
      </c>
      <c r="J396" s="42">
        <v>12.6</v>
      </c>
      <c r="K396" s="19" t="s">
        <v>413</v>
      </c>
      <c r="L396" s="43">
        <v>12.6</v>
      </c>
      <c r="M396" s="22" t="s">
        <v>26</v>
      </c>
      <c r="N396" s="22" t="s">
        <v>26</v>
      </c>
      <c r="O396" s="22"/>
      <c r="P396" s="19"/>
      <c r="Q396" s="19" t="s">
        <v>33</v>
      </c>
      <c r="R396" s="19" t="s">
        <v>34</v>
      </c>
      <c r="S396" s="19" t="s">
        <v>34</v>
      </c>
    </row>
    <row r="397" s="1" customFormat="1" ht="31" customHeight="1" spans="1:19">
      <c r="A397" s="15">
        <v>392</v>
      </c>
      <c r="B397" s="15" t="s">
        <v>24</v>
      </c>
      <c r="C397" s="15" t="s">
        <v>962</v>
      </c>
      <c r="D397" s="22" t="s">
        <v>26</v>
      </c>
      <c r="E397" s="19" t="s">
        <v>850</v>
      </c>
      <c r="F397" s="21" t="s">
        <v>56</v>
      </c>
      <c r="G397" s="19" t="s">
        <v>461</v>
      </c>
      <c r="H397" s="19" t="s">
        <v>34</v>
      </c>
      <c r="I397" s="19" t="s">
        <v>963</v>
      </c>
      <c r="J397" s="42">
        <v>81.9</v>
      </c>
      <c r="K397" s="19" t="s">
        <v>413</v>
      </c>
      <c r="L397" s="43">
        <v>81.9</v>
      </c>
      <c r="M397" s="22" t="s">
        <v>26</v>
      </c>
      <c r="N397" s="22" t="s">
        <v>26</v>
      </c>
      <c r="O397" s="22"/>
      <c r="P397" s="19"/>
      <c r="Q397" s="19" t="s">
        <v>33</v>
      </c>
      <c r="R397" s="19" t="s">
        <v>34</v>
      </c>
      <c r="S397" s="19" t="s">
        <v>34</v>
      </c>
    </row>
    <row r="398" s="1" customFormat="1" ht="31" customHeight="1" spans="1:19">
      <c r="A398" s="15">
        <v>393</v>
      </c>
      <c r="B398" s="15" t="s">
        <v>24</v>
      </c>
      <c r="C398" s="15" t="s">
        <v>964</v>
      </c>
      <c r="D398" s="22" t="s">
        <v>26</v>
      </c>
      <c r="E398" s="19" t="s">
        <v>850</v>
      </c>
      <c r="F398" s="19" t="s">
        <v>46</v>
      </c>
      <c r="G398" s="19" t="s">
        <v>133</v>
      </c>
      <c r="H398" s="19" t="s">
        <v>34</v>
      </c>
      <c r="I398" s="19" t="s">
        <v>965</v>
      </c>
      <c r="J398" s="42">
        <v>33.6</v>
      </c>
      <c r="K398" s="19" t="s">
        <v>413</v>
      </c>
      <c r="L398" s="43">
        <v>33.6</v>
      </c>
      <c r="M398" s="22" t="s">
        <v>26</v>
      </c>
      <c r="N398" s="22" t="s">
        <v>26</v>
      </c>
      <c r="O398" s="22"/>
      <c r="P398" s="19"/>
      <c r="Q398" s="19" t="s">
        <v>33</v>
      </c>
      <c r="R398" s="19" t="s">
        <v>34</v>
      </c>
      <c r="S398" s="19" t="s">
        <v>34</v>
      </c>
    </row>
    <row r="399" s="1" customFormat="1" ht="31" customHeight="1" spans="1:19">
      <c r="A399" s="15">
        <v>394</v>
      </c>
      <c r="B399" s="15" t="s">
        <v>24</v>
      </c>
      <c r="C399" s="15" t="s">
        <v>966</v>
      </c>
      <c r="D399" s="22" t="s">
        <v>26</v>
      </c>
      <c r="E399" s="19" t="s">
        <v>850</v>
      </c>
      <c r="F399" s="21" t="s">
        <v>120</v>
      </c>
      <c r="G399" s="19" t="s">
        <v>130</v>
      </c>
      <c r="H399" s="19" t="s">
        <v>34</v>
      </c>
      <c r="I399" s="30" t="s">
        <v>967</v>
      </c>
      <c r="J399" s="42">
        <v>18.9</v>
      </c>
      <c r="K399" s="19" t="s">
        <v>413</v>
      </c>
      <c r="L399" s="43">
        <v>18.9</v>
      </c>
      <c r="M399" s="22" t="s">
        <v>26</v>
      </c>
      <c r="N399" s="22" t="s">
        <v>26</v>
      </c>
      <c r="O399" s="22"/>
      <c r="P399" s="19"/>
      <c r="Q399" s="19" t="s">
        <v>33</v>
      </c>
      <c r="R399" s="19" t="s">
        <v>34</v>
      </c>
      <c r="S399" s="19" t="s">
        <v>34</v>
      </c>
    </row>
    <row r="400" s="1" customFormat="1" ht="31" customHeight="1" spans="1:19">
      <c r="A400" s="15">
        <v>395</v>
      </c>
      <c r="B400" s="15" t="s">
        <v>24</v>
      </c>
      <c r="C400" s="15" t="s">
        <v>968</v>
      </c>
      <c r="D400" s="22" t="s">
        <v>26</v>
      </c>
      <c r="E400" s="19" t="s">
        <v>850</v>
      </c>
      <c r="F400" s="21" t="s">
        <v>120</v>
      </c>
      <c r="G400" s="19" t="s">
        <v>547</v>
      </c>
      <c r="H400" s="19" t="s">
        <v>34</v>
      </c>
      <c r="I400" s="30" t="s">
        <v>969</v>
      </c>
      <c r="J400" s="42">
        <v>16.8</v>
      </c>
      <c r="K400" s="19" t="s">
        <v>413</v>
      </c>
      <c r="L400" s="43">
        <v>16.8</v>
      </c>
      <c r="M400" s="22" t="s">
        <v>26</v>
      </c>
      <c r="N400" s="22" t="s">
        <v>26</v>
      </c>
      <c r="O400" s="22"/>
      <c r="P400" s="19"/>
      <c r="Q400" s="19" t="s">
        <v>33</v>
      </c>
      <c r="R400" s="19" t="s">
        <v>34</v>
      </c>
      <c r="S400" s="19" t="s">
        <v>34</v>
      </c>
    </row>
    <row r="401" s="1" customFormat="1" ht="31" customHeight="1" spans="1:19">
      <c r="A401" s="15">
        <v>396</v>
      </c>
      <c r="B401" s="15" t="s">
        <v>24</v>
      </c>
      <c r="C401" s="15" t="s">
        <v>970</v>
      </c>
      <c r="D401" s="22" t="s">
        <v>26</v>
      </c>
      <c r="E401" s="19" t="s">
        <v>850</v>
      </c>
      <c r="F401" s="21" t="s">
        <v>120</v>
      </c>
      <c r="G401" s="19" t="s">
        <v>127</v>
      </c>
      <c r="H401" s="19" t="s">
        <v>34</v>
      </c>
      <c r="I401" s="30" t="s">
        <v>971</v>
      </c>
      <c r="J401" s="42">
        <v>6.3</v>
      </c>
      <c r="K401" s="19" t="s">
        <v>413</v>
      </c>
      <c r="L401" s="43">
        <v>6.3</v>
      </c>
      <c r="M401" s="22" t="s">
        <v>26</v>
      </c>
      <c r="N401" s="22" t="s">
        <v>26</v>
      </c>
      <c r="O401" s="22"/>
      <c r="P401" s="19"/>
      <c r="Q401" s="19" t="s">
        <v>33</v>
      </c>
      <c r="R401" s="19" t="s">
        <v>34</v>
      </c>
      <c r="S401" s="19" t="s">
        <v>34</v>
      </c>
    </row>
    <row r="402" s="1" customFormat="1" ht="31" customHeight="1" spans="1:19">
      <c r="A402" s="15">
        <v>397</v>
      </c>
      <c r="B402" s="15" t="s">
        <v>24</v>
      </c>
      <c r="C402" s="15" t="s">
        <v>972</v>
      </c>
      <c r="D402" s="22" t="s">
        <v>26</v>
      </c>
      <c r="E402" s="19" t="s">
        <v>850</v>
      </c>
      <c r="F402" s="21" t="s">
        <v>120</v>
      </c>
      <c r="G402" s="19" t="s">
        <v>124</v>
      </c>
      <c r="H402" s="19" t="s">
        <v>34</v>
      </c>
      <c r="I402" s="30" t="s">
        <v>973</v>
      </c>
      <c r="J402" s="42">
        <v>12.6</v>
      </c>
      <c r="K402" s="19" t="s">
        <v>413</v>
      </c>
      <c r="L402" s="43">
        <v>12.6</v>
      </c>
      <c r="M402" s="22" t="s">
        <v>26</v>
      </c>
      <c r="N402" s="22" t="s">
        <v>26</v>
      </c>
      <c r="O402" s="22"/>
      <c r="P402" s="19"/>
      <c r="Q402" s="19" t="s">
        <v>33</v>
      </c>
      <c r="R402" s="19" t="s">
        <v>34</v>
      </c>
      <c r="S402" s="19" t="s">
        <v>34</v>
      </c>
    </row>
    <row r="403" s="1" customFormat="1" ht="31" customHeight="1" spans="1:19">
      <c r="A403" s="15">
        <v>398</v>
      </c>
      <c r="B403" s="15" t="s">
        <v>24</v>
      </c>
      <c r="C403" s="15" t="s">
        <v>974</v>
      </c>
      <c r="D403" s="22" t="s">
        <v>26</v>
      </c>
      <c r="E403" s="19" t="s">
        <v>850</v>
      </c>
      <c r="F403" s="19" t="s">
        <v>36</v>
      </c>
      <c r="G403" s="25" t="s">
        <v>290</v>
      </c>
      <c r="H403" s="19" t="s">
        <v>34</v>
      </c>
      <c r="I403" s="30" t="s">
        <v>975</v>
      </c>
      <c r="J403" s="42">
        <v>25.2</v>
      </c>
      <c r="K403" s="19" t="s">
        <v>413</v>
      </c>
      <c r="L403" s="43">
        <v>25.2</v>
      </c>
      <c r="M403" s="22" t="s">
        <v>26</v>
      </c>
      <c r="N403" s="22" t="s">
        <v>26</v>
      </c>
      <c r="O403" s="22"/>
      <c r="P403" s="19"/>
      <c r="Q403" s="19" t="s">
        <v>33</v>
      </c>
      <c r="R403" s="19" t="s">
        <v>34</v>
      </c>
      <c r="S403" s="19" t="s">
        <v>34</v>
      </c>
    </row>
    <row r="404" s="1" customFormat="1" ht="31" customHeight="1" spans="1:19">
      <c r="A404" s="15">
        <v>399</v>
      </c>
      <c r="B404" s="15" t="s">
        <v>24</v>
      </c>
      <c r="C404" s="15" t="s">
        <v>976</v>
      </c>
      <c r="D404" s="22" t="s">
        <v>26</v>
      </c>
      <c r="E404" s="19" t="s">
        <v>850</v>
      </c>
      <c r="F404" s="19" t="s">
        <v>36</v>
      </c>
      <c r="G404" s="19" t="s">
        <v>825</v>
      </c>
      <c r="H404" s="19" t="s">
        <v>34</v>
      </c>
      <c r="I404" s="19" t="s">
        <v>977</v>
      </c>
      <c r="J404" s="42">
        <v>27.3</v>
      </c>
      <c r="K404" s="19" t="s">
        <v>413</v>
      </c>
      <c r="L404" s="43">
        <v>27.3</v>
      </c>
      <c r="M404" s="22" t="s">
        <v>26</v>
      </c>
      <c r="N404" s="22" t="s">
        <v>26</v>
      </c>
      <c r="O404" s="22"/>
      <c r="P404" s="19"/>
      <c r="Q404" s="19" t="s">
        <v>33</v>
      </c>
      <c r="R404" s="19" t="s">
        <v>34</v>
      </c>
      <c r="S404" s="19" t="s">
        <v>34</v>
      </c>
    </row>
    <row r="405" s="1" customFormat="1" ht="31" customHeight="1" spans="1:19">
      <c r="A405" s="15">
        <v>400</v>
      </c>
      <c r="B405" s="15" t="s">
        <v>24</v>
      </c>
      <c r="C405" s="15" t="s">
        <v>978</v>
      </c>
      <c r="D405" s="22" t="s">
        <v>26</v>
      </c>
      <c r="E405" s="19" t="s">
        <v>850</v>
      </c>
      <c r="F405" s="19" t="s">
        <v>36</v>
      </c>
      <c r="G405" s="19" t="s">
        <v>828</v>
      </c>
      <c r="H405" s="19" t="s">
        <v>34</v>
      </c>
      <c r="I405" s="19" t="s">
        <v>979</v>
      </c>
      <c r="J405" s="42">
        <v>6.3</v>
      </c>
      <c r="K405" s="19" t="s">
        <v>413</v>
      </c>
      <c r="L405" s="43">
        <v>6.3</v>
      </c>
      <c r="M405" s="22" t="s">
        <v>26</v>
      </c>
      <c r="N405" s="22" t="s">
        <v>26</v>
      </c>
      <c r="O405" s="22"/>
      <c r="P405" s="19"/>
      <c r="Q405" s="19" t="s">
        <v>33</v>
      </c>
      <c r="R405" s="19" t="s">
        <v>34</v>
      </c>
      <c r="S405" s="19" t="s">
        <v>34</v>
      </c>
    </row>
    <row r="406" s="1" customFormat="1" ht="31" customHeight="1" spans="1:19">
      <c r="A406" s="15">
        <v>401</v>
      </c>
      <c r="B406" s="15" t="s">
        <v>24</v>
      </c>
      <c r="C406" s="15" t="s">
        <v>980</v>
      </c>
      <c r="D406" s="22" t="s">
        <v>26</v>
      </c>
      <c r="E406" s="19" t="s">
        <v>850</v>
      </c>
      <c r="F406" s="19" t="s">
        <v>36</v>
      </c>
      <c r="G406" s="19" t="s">
        <v>578</v>
      </c>
      <c r="H406" s="19" t="s">
        <v>34</v>
      </c>
      <c r="I406" s="19" t="s">
        <v>981</v>
      </c>
      <c r="J406" s="42">
        <v>8.4</v>
      </c>
      <c r="K406" s="19" t="s">
        <v>413</v>
      </c>
      <c r="L406" s="43">
        <v>8.4</v>
      </c>
      <c r="M406" s="22" t="s">
        <v>26</v>
      </c>
      <c r="N406" s="22" t="s">
        <v>26</v>
      </c>
      <c r="O406" s="22"/>
      <c r="P406" s="19"/>
      <c r="Q406" s="19" t="s">
        <v>33</v>
      </c>
      <c r="R406" s="19" t="s">
        <v>34</v>
      </c>
      <c r="S406" s="19" t="s">
        <v>34</v>
      </c>
    </row>
    <row r="407" s="1" customFormat="1" ht="31" customHeight="1" spans="1:19">
      <c r="A407" s="15">
        <v>402</v>
      </c>
      <c r="B407" s="15" t="s">
        <v>24</v>
      </c>
      <c r="C407" s="15" t="s">
        <v>982</v>
      </c>
      <c r="D407" s="22" t="s">
        <v>26</v>
      </c>
      <c r="E407" s="19" t="s">
        <v>850</v>
      </c>
      <c r="F407" s="19" t="s">
        <v>36</v>
      </c>
      <c r="G407" s="25" t="s">
        <v>124</v>
      </c>
      <c r="H407" s="19" t="s">
        <v>34</v>
      </c>
      <c r="I407" s="30" t="s">
        <v>983</v>
      </c>
      <c r="J407" s="42">
        <v>10.5</v>
      </c>
      <c r="K407" s="19" t="s">
        <v>413</v>
      </c>
      <c r="L407" s="43">
        <v>10.5</v>
      </c>
      <c r="M407" s="22" t="s">
        <v>26</v>
      </c>
      <c r="N407" s="22" t="s">
        <v>26</v>
      </c>
      <c r="O407" s="22"/>
      <c r="P407" s="19"/>
      <c r="Q407" s="19" t="s">
        <v>33</v>
      </c>
      <c r="R407" s="19" t="s">
        <v>34</v>
      </c>
      <c r="S407" s="19" t="s">
        <v>34</v>
      </c>
    </row>
    <row r="408" s="1" customFormat="1" ht="31" customHeight="1" spans="1:19">
      <c r="A408" s="15">
        <v>403</v>
      </c>
      <c r="B408" s="15" t="s">
        <v>24</v>
      </c>
      <c r="C408" s="15" t="s">
        <v>984</v>
      </c>
      <c r="D408" s="22" t="s">
        <v>26</v>
      </c>
      <c r="E408" s="19" t="s">
        <v>850</v>
      </c>
      <c r="F408" s="19" t="s">
        <v>36</v>
      </c>
      <c r="G408" s="25" t="s">
        <v>985</v>
      </c>
      <c r="H408" s="19" t="s">
        <v>34</v>
      </c>
      <c r="I408" s="30" t="s">
        <v>986</v>
      </c>
      <c r="J408" s="42">
        <v>58.8</v>
      </c>
      <c r="K408" s="19" t="s">
        <v>413</v>
      </c>
      <c r="L408" s="43">
        <v>58.8</v>
      </c>
      <c r="M408" s="22" t="s">
        <v>26</v>
      </c>
      <c r="N408" s="22" t="s">
        <v>26</v>
      </c>
      <c r="O408" s="22"/>
      <c r="P408" s="19"/>
      <c r="Q408" s="19" t="s">
        <v>33</v>
      </c>
      <c r="R408" s="19" t="s">
        <v>34</v>
      </c>
      <c r="S408" s="19" t="s">
        <v>34</v>
      </c>
    </row>
    <row r="409" s="1" customFormat="1" ht="31" customHeight="1" spans="1:19">
      <c r="A409" s="15">
        <v>404</v>
      </c>
      <c r="B409" s="15" t="s">
        <v>24</v>
      </c>
      <c r="C409" s="15" t="s">
        <v>987</v>
      </c>
      <c r="D409" s="22" t="s">
        <v>26</v>
      </c>
      <c r="E409" s="19" t="s">
        <v>850</v>
      </c>
      <c r="F409" s="19" t="s">
        <v>41</v>
      </c>
      <c r="G409" s="25" t="s">
        <v>665</v>
      </c>
      <c r="H409" s="19" t="s">
        <v>34</v>
      </c>
      <c r="I409" s="30" t="s">
        <v>988</v>
      </c>
      <c r="J409" s="42">
        <v>6.3</v>
      </c>
      <c r="K409" s="19" t="s">
        <v>413</v>
      </c>
      <c r="L409" s="43">
        <v>6.3</v>
      </c>
      <c r="M409" s="22" t="s">
        <v>26</v>
      </c>
      <c r="N409" s="22" t="s">
        <v>26</v>
      </c>
      <c r="O409" s="22"/>
      <c r="P409" s="19"/>
      <c r="Q409" s="19" t="s">
        <v>33</v>
      </c>
      <c r="R409" s="19" t="s">
        <v>34</v>
      </c>
      <c r="S409" s="19" t="s">
        <v>34</v>
      </c>
    </row>
    <row r="410" s="1" customFormat="1" ht="31" customHeight="1" spans="1:19">
      <c r="A410" s="15">
        <v>405</v>
      </c>
      <c r="B410" s="15" t="s">
        <v>24</v>
      </c>
      <c r="C410" s="15" t="s">
        <v>989</v>
      </c>
      <c r="D410" s="22" t="s">
        <v>26</v>
      </c>
      <c r="E410" s="19" t="s">
        <v>850</v>
      </c>
      <c r="F410" s="19" t="s">
        <v>648</v>
      </c>
      <c r="G410" s="19" t="s">
        <v>34</v>
      </c>
      <c r="H410" s="19" t="s">
        <v>34</v>
      </c>
      <c r="I410" s="19" t="s">
        <v>990</v>
      </c>
      <c r="J410" s="19">
        <v>12.78</v>
      </c>
      <c r="K410" s="19" t="s">
        <v>991</v>
      </c>
      <c r="L410" s="19">
        <v>12.78</v>
      </c>
      <c r="M410" s="22" t="s">
        <v>26</v>
      </c>
      <c r="N410" s="22" t="s">
        <v>26</v>
      </c>
      <c r="O410" s="22"/>
      <c r="P410" s="19"/>
      <c r="Q410" s="19" t="s">
        <v>33</v>
      </c>
      <c r="R410" s="19" t="s">
        <v>34</v>
      </c>
      <c r="S410" s="19" t="s">
        <v>34</v>
      </c>
    </row>
    <row r="411" ht="31" customHeight="1" spans="1:19">
      <c r="A411" s="15">
        <v>406</v>
      </c>
      <c r="B411" s="29" t="s">
        <v>24</v>
      </c>
      <c r="C411" s="15" t="s">
        <v>992</v>
      </c>
      <c r="D411" s="22" t="s">
        <v>26</v>
      </c>
      <c r="E411" s="19" t="s">
        <v>850</v>
      </c>
      <c r="F411" s="19" t="s">
        <v>41</v>
      </c>
      <c r="G411" s="19" t="s">
        <v>522</v>
      </c>
      <c r="H411" s="19" t="s">
        <v>34</v>
      </c>
      <c r="I411" s="19" t="s">
        <v>663</v>
      </c>
      <c r="J411" s="24">
        <v>10.452</v>
      </c>
      <c r="K411" s="19" t="s">
        <v>370</v>
      </c>
      <c r="L411" s="24">
        <v>10.452</v>
      </c>
      <c r="M411" s="22" t="s">
        <v>26</v>
      </c>
      <c r="N411" s="22" t="s">
        <v>26</v>
      </c>
      <c r="O411" s="22" t="s">
        <v>26</v>
      </c>
      <c r="P411" s="22"/>
      <c r="Q411" s="19" t="s">
        <v>33</v>
      </c>
      <c r="R411" s="19" t="s">
        <v>34</v>
      </c>
      <c r="S411" s="19" t="s">
        <v>34</v>
      </c>
    </row>
    <row r="412" ht="31" customHeight="1" spans="1:19">
      <c r="A412" s="15">
        <v>407</v>
      </c>
      <c r="B412" s="29" t="s">
        <v>24</v>
      </c>
      <c r="C412" s="15" t="s">
        <v>993</v>
      </c>
      <c r="D412" s="22" t="s">
        <v>26</v>
      </c>
      <c r="E412" s="19" t="s">
        <v>850</v>
      </c>
      <c r="F412" s="19" t="s">
        <v>41</v>
      </c>
      <c r="G412" s="19" t="s">
        <v>665</v>
      </c>
      <c r="H412" s="19" t="s">
        <v>34</v>
      </c>
      <c r="I412" s="19" t="s">
        <v>666</v>
      </c>
      <c r="J412" s="24">
        <v>8.697</v>
      </c>
      <c r="K412" s="19" t="s">
        <v>370</v>
      </c>
      <c r="L412" s="24">
        <v>8.697</v>
      </c>
      <c r="M412" s="22" t="s">
        <v>26</v>
      </c>
      <c r="N412" s="22" t="s">
        <v>26</v>
      </c>
      <c r="O412" s="22" t="s">
        <v>26</v>
      </c>
      <c r="P412" s="22"/>
      <c r="Q412" s="19" t="s">
        <v>33</v>
      </c>
      <c r="R412" s="19" t="s">
        <v>34</v>
      </c>
      <c r="S412" s="19" t="s">
        <v>34</v>
      </c>
    </row>
    <row r="413" ht="31" customHeight="1" spans="1:19">
      <c r="A413" s="15">
        <v>408</v>
      </c>
      <c r="B413" s="29" t="s">
        <v>24</v>
      </c>
      <c r="C413" s="15" t="s">
        <v>994</v>
      </c>
      <c r="D413" s="22" t="s">
        <v>26</v>
      </c>
      <c r="E413" s="19" t="s">
        <v>850</v>
      </c>
      <c r="F413" s="19" t="s">
        <v>41</v>
      </c>
      <c r="G413" s="19" t="s">
        <v>520</v>
      </c>
      <c r="H413" s="19" t="s">
        <v>34</v>
      </c>
      <c r="I413" s="19" t="s">
        <v>868</v>
      </c>
      <c r="J413" s="24">
        <v>58.851</v>
      </c>
      <c r="K413" s="19" t="s">
        <v>370</v>
      </c>
      <c r="L413" s="24">
        <v>58.851</v>
      </c>
      <c r="M413" s="22" t="s">
        <v>26</v>
      </c>
      <c r="N413" s="22" t="s">
        <v>26</v>
      </c>
      <c r="O413" s="22" t="s">
        <v>26</v>
      </c>
      <c r="P413" s="22"/>
      <c r="Q413" s="19" t="s">
        <v>33</v>
      </c>
      <c r="R413" s="19" t="s">
        <v>34</v>
      </c>
      <c r="S413" s="19" t="s">
        <v>34</v>
      </c>
    </row>
    <row r="414" ht="31" customHeight="1" spans="1:19">
      <c r="A414" s="15">
        <v>409</v>
      </c>
      <c r="B414" s="29" t="s">
        <v>24</v>
      </c>
      <c r="C414" s="15" t="s">
        <v>995</v>
      </c>
      <c r="D414" s="22" t="s">
        <v>26</v>
      </c>
      <c r="E414" s="19" t="s">
        <v>850</v>
      </c>
      <c r="F414" s="19" t="s">
        <v>28</v>
      </c>
      <c r="G414" s="19" t="s">
        <v>511</v>
      </c>
      <c r="H414" s="19" t="s">
        <v>34</v>
      </c>
      <c r="I414" s="19" t="s">
        <v>870</v>
      </c>
      <c r="J414" s="24">
        <v>4.212</v>
      </c>
      <c r="K414" s="19" t="s">
        <v>370</v>
      </c>
      <c r="L414" s="24">
        <v>4.212</v>
      </c>
      <c r="M414" s="22" t="s">
        <v>26</v>
      </c>
      <c r="N414" s="22" t="s">
        <v>26</v>
      </c>
      <c r="O414" s="22" t="s">
        <v>26</v>
      </c>
      <c r="P414" s="22"/>
      <c r="Q414" s="19" t="s">
        <v>33</v>
      </c>
      <c r="R414" s="19" t="s">
        <v>34</v>
      </c>
      <c r="S414" s="19" t="s">
        <v>34</v>
      </c>
    </row>
    <row r="415" ht="31" customHeight="1" spans="1:19">
      <c r="A415" s="15">
        <v>410</v>
      </c>
      <c r="B415" s="29" t="s">
        <v>24</v>
      </c>
      <c r="C415" s="15" t="s">
        <v>996</v>
      </c>
      <c r="D415" s="22" t="s">
        <v>26</v>
      </c>
      <c r="E415" s="19" t="s">
        <v>850</v>
      </c>
      <c r="F415" s="19" t="s">
        <v>77</v>
      </c>
      <c r="G415" s="19" t="s">
        <v>449</v>
      </c>
      <c r="H415" s="19" t="s">
        <v>34</v>
      </c>
      <c r="I415" s="19" t="s">
        <v>872</v>
      </c>
      <c r="J415" s="24">
        <v>2.0254</v>
      </c>
      <c r="K415" s="19" t="s">
        <v>370</v>
      </c>
      <c r="L415" s="24">
        <v>2.0254</v>
      </c>
      <c r="M415" s="22" t="s">
        <v>26</v>
      </c>
      <c r="N415" s="22" t="s">
        <v>26</v>
      </c>
      <c r="O415" s="22" t="s">
        <v>26</v>
      </c>
      <c r="P415" s="22"/>
      <c r="Q415" s="19" t="s">
        <v>33</v>
      </c>
      <c r="R415" s="19" t="s">
        <v>34</v>
      </c>
      <c r="S415" s="19" t="s">
        <v>34</v>
      </c>
    </row>
    <row r="416" ht="31" customHeight="1" spans="1:19">
      <c r="A416" s="15">
        <v>411</v>
      </c>
      <c r="B416" s="29" t="s">
        <v>24</v>
      </c>
      <c r="C416" s="15" t="s">
        <v>997</v>
      </c>
      <c r="D416" s="22" t="s">
        <v>26</v>
      </c>
      <c r="E416" s="19" t="s">
        <v>850</v>
      </c>
      <c r="F416" s="19" t="s">
        <v>51</v>
      </c>
      <c r="G416" s="19" t="s">
        <v>224</v>
      </c>
      <c r="H416" s="19" t="s">
        <v>34</v>
      </c>
      <c r="I416" s="19" t="s">
        <v>378</v>
      </c>
      <c r="J416" s="24">
        <v>12.1966</v>
      </c>
      <c r="K416" s="19" t="s">
        <v>370</v>
      </c>
      <c r="L416" s="24">
        <v>12.1966</v>
      </c>
      <c r="M416" s="22" t="s">
        <v>26</v>
      </c>
      <c r="N416" s="22" t="s">
        <v>26</v>
      </c>
      <c r="O416" s="22" t="s">
        <v>26</v>
      </c>
      <c r="P416" s="22"/>
      <c r="Q416" s="19" t="s">
        <v>33</v>
      </c>
      <c r="R416" s="19" t="s">
        <v>34</v>
      </c>
      <c r="S416" s="19" t="s">
        <v>34</v>
      </c>
    </row>
    <row r="417" ht="31" customHeight="1" spans="1:19">
      <c r="A417" s="15">
        <v>412</v>
      </c>
      <c r="B417" s="29" t="s">
        <v>24</v>
      </c>
      <c r="C417" s="15" t="s">
        <v>998</v>
      </c>
      <c r="D417" s="22" t="s">
        <v>26</v>
      </c>
      <c r="E417" s="19" t="s">
        <v>850</v>
      </c>
      <c r="F417" s="19" t="s">
        <v>51</v>
      </c>
      <c r="G417" s="19" t="s">
        <v>221</v>
      </c>
      <c r="H417" s="19" t="s">
        <v>34</v>
      </c>
      <c r="I417" s="19" t="s">
        <v>380</v>
      </c>
      <c r="J417" s="24">
        <v>18.6862</v>
      </c>
      <c r="K417" s="19" t="s">
        <v>370</v>
      </c>
      <c r="L417" s="24">
        <v>18.6862</v>
      </c>
      <c r="M417" s="22" t="s">
        <v>26</v>
      </c>
      <c r="N417" s="22" t="s">
        <v>26</v>
      </c>
      <c r="O417" s="22" t="s">
        <v>26</v>
      </c>
      <c r="P417" s="22"/>
      <c r="Q417" s="19" t="s">
        <v>33</v>
      </c>
      <c r="R417" s="19" t="s">
        <v>34</v>
      </c>
      <c r="S417" s="19" t="s">
        <v>34</v>
      </c>
    </row>
    <row r="418" ht="31" customHeight="1" spans="1:19">
      <c r="A418" s="15">
        <v>413</v>
      </c>
      <c r="B418" s="29" t="s">
        <v>24</v>
      </c>
      <c r="C418" s="15" t="s">
        <v>999</v>
      </c>
      <c r="D418" s="22" t="s">
        <v>26</v>
      </c>
      <c r="E418" s="19" t="s">
        <v>850</v>
      </c>
      <c r="F418" s="19" t="s">
        <v>51</v>
      </c>
      <c r="G418" s="19" t="s">
        <v>293</v>
      </c>
      <c r="H418" s="19" t="s">
        <v>34</v>
      </c>
      <c r="I418" s="19" t="s">
        <v>1000</v>
      </c>
      <c r="J418" s="24">
        <v>39.1222</v>
      </c>
      <c r="K418" s="19" t="s">
        <v>370</v>
      </c>
      <c r="L418" s="24">
        <v>39.1222</v>
      </c>
      <c r="M418" s="22" t="s">
        <v>26</v>
      </c>
      <c r="N418" s="22" t="s">
        <v>26</v>
      </c>
      <c r="O418" s="22" t="s">
        <v>26</v>
      </c>
      <c r="P418" s="22"/>
      <c r="Q418" s="19" t="s">
        <v>33</v>
      </c>
      <c r="R418" s="19" t="s">
        <v>34</v>
      </c>
      <c r="S418" s="19" t="s">
        <v>34</v>
      </c>
    </row>
    <row r="419" ht="31" customHeight="1" spans="1:19">
      <c r="A419" s="15">
        <v>414</v>
      </c>
      <c r="B419" s="29" t="s">
        <v>24</v>
      </c>
      <c r="C419" s="15" t="s">
        <v>1001</v>
      </c>
      <c r="D419" s="22" t="s">
        <v>26</v>
      </c>
      <c r="E419" s="19" t="s">
        <v>850</v>
      </c>
      <c r="F419" s="19" t="s">
        <v>46</v>
      </c>
      <c r="G419" s="19" t="s">
        <v>433</v>
      </c>
      <c r="H419" s="19" t="s">
        <v>34</v>
      </c>
      <c r="I419" s="19" t="s">
        <v>874</v>
      </c>
      <c r="J419" s="24">
        <v>11.3724</v>
      </c>
      <c r="K419" s="19" t="s">
        <v>370</v>
      </c>
      <c r="L419" s="24">
        <v>11.3724</v>
      </c>
      <c r="M419" s="22" t="s">
        <v>26</v>
      </c>
      <c r="N419" s="22" t="s">
        <v>26</v>
      </c>
      <c r="O419" s="22" t="s">
        <v>26</v>
      </c>
      <c r="P419" s="22"/>
      <c r="Q419" s="19" t="s">
        <v>33</v>
      </c>
      <c r="R419" s="19" t="s">
        <v>34</v>
      </c>
      <c r="S419" s="19" t="s">
        <v>34</v>
      </c>
    </row>
    <row r="420" ht="31" customHeight="1" spans="1:19">
      <c r="A420" s="15">
        <v>415</v>
      </c>
      <c r="B420" s="29" t="s">
        <v>24</v>
      </c>
      <c r="C420" s="15" t="s">
        <v>1002</v>
      </c>
      <c r="D420" s="22" t="s">
        <v>26</v>
      </c>
      <c r="E420" s="19" t="s">
        <v>850</v>
      </c>
      <c r="F420" s="19" t="s">
        <v>46</v>
      </c>
      <c r="G420" s="19" t="s">
        <v>430</v>
      </c>
      <c r="H420" s="19" t="s">
        <v>34</v>
      </c>
      <c r="I420" s="19" t="s">
        <v>876</v>
      </c>
      <c r="J420" s="24">
        <v>0.091</v>
      </c>
      <c r="K420" s="19" t="s">
        <v>370</v>
      </c>
      <c r="L420" s="24">
        <v>0.091</v>
      </c>
      <c r="M420" s="22" t="s">
        <v>26</v>
      </c>
      <c r="N420" s="22" t="s">
        <v>26</v>
      </c>
      <c r="O420" s="22" t="s">
        <v>26</v>
      </c>
      <c r="P420" s="22"/>
      <c r="Q420" s="19" t="s">
        <v>33</v>
      </c>
      <c r="R420" s="19" t="s">
        <v>34</v>
      </c>
      <c r="S420" s="19" t="s">
        <v>34</v>
      </c>
    </row>
    <row r="421" ht="31" customHeight="1" spans="1:19">
      <c r="A421" s="15">
        <v>416</v>
      </c>
      <c r="B421" s="29" t="s">
        <v>24</v>
      </c>
      <c r="C421" s="15" t="s">
        <v>1003</v>
      </c>
      <c r="D421" s="22" t="s">
        <v>26</v>
      </c>
      <c r="E421" s="19" t="s">
        <v>850</v>
      </c>
      <c r="F421" s="21" t="s">
        <v>56</v>
      </c>
      <c r="G421" s="19" t="s">
        <v>190</v>
      </c>
      <c r="H421" s="19" t="s">
        <v>34</v>
      </c>
      <c r="I421" s="19" t="s">
        <v>1004</v>
      </c>
      <c r="J421" s="24">
        <v>22.204</v>
      </c>
      <c r="K421" s="19" t="s">
        <v>370</v>
      </c>
      <c r="L421" s="24">
        <v>22.204</v>
      </c>
      <c r="M421" s="22" t="s">
        <v>26</v>
      </c>
      <c r="N421" s="22" t="s">
        <v>26</v>
      </c>
      <c r="O421" s="22" t="s">
        <v>26</v>
      </c>
      <c r="P421" s="22"/>
      <c r="Q421" s="19" t="s">
        <v>33</v>
      </c>
      <c r="R421" s="19" t="s">
        <v>34</v>
      </c>
      <c r="S421" s="19" t="s">
        <v>34</v>
      </c>
    </row>
    <row r="422" ht="31" customHeight="1" spans="1:19">
      <c r="A422" s="15">
        <v>417</v>
      </c>
      <c r="B422" s="29" t="s">
        <v>24</v>
      </c>
      <c r="C422" s="15" t="s">
        <v>1005</v>
      </c>
      <c r="D422" s="22" t="s">
        <v>26</v>
      </c>
      <c r="E422" s="19" t="s">
        <v>850</v>
      </c>
      <c r="F422" s="21" t="s">
        <v>120</v>
      </c>
      <c r="G422" s="19" t="s">
        <v>127</v>
      </c>
      <c r="H422" s="19" t="s">
        <v>34</v>
      </c>
      <c r="I422" s="19" t="s">
        <v>878</v>
      </c>
      <c r="J422" s="24">
        <v>27.4794</v>
      </c>
      <c r="K422" s="19" t="s">
        <v>370</v>
      </c>
      <c r="L422" s="24">
        <v>27.4794</v>
      </c>
      <c r="M422" s="22" t="s">
        <v>26</v>
      </c>
      <c r="N422" s="22" t="s">
        <v>26</v>
      </c>
      <c r="O422" s="22" t="s">
        <v>26</v>
      </c>
      <c r="P422" s="22"/>
      <c r="Q422" s="19" t="s">
        <v>33</v>
      </c>
      <c r="R422" s="19" t="s">
        <v>34</v>
      </c>
      <c r="S422" s="19" t="s">
        <v>34</v>
      </c>
    </row>
    <row r="423" ht="31" customHeight="1" spans="1:19">
      <c r="A423" s="15">
        <v>418</v>
      </c>
      <c r="B423" s="29" t="s">
        <v>24</v>
      </c>
      <c r="C423" s="15" t="s">
        <v>1006</v>
      </c>
      <c r="D423" s="22" t="s">
        <v>26</v>
      </c>
      <c r="E423" s="19" t="s">
        <v>850</v>
      </c>
      <c r="F423" s="19" t="s">
        <v>28</v>
      </c>
      <c r="G423" s="19" t="s">
        <v>511</v>
      </c>
      <c r="H423" s="19" t="s">
        <v>34</v>
      </c>
      <c r="I423" s="19" t="s">
        <v>1007</v>
      </c>
      <c r="J423" s="24">
        <v>7.292</v>
      </c>
      <c r="K423" s="19" t="s">
        <v>370</v>
      </c>
      <c r="L423" s="24">
        <v>7.292</v>
      </c>
      <c r="M423" s="22" t="s">
        <v>26</v>
      </c>
      <c r="N423" s="22" t="s">
        <v>26</v>
      </c>
      <c r="O423" s="22" t="s">
        <v>26</v>
      </c>
      <c r="P423" s="22"/>
      <c r="Q423" s="19" t="s">
        <v>33</v>
      </c>
      <c r="R423" s="19" t="s">
        <v>34</v>
      </c>
      <c r="S423" s="19" t="s">
        <v>34</v>
      </c>
    </row>
    <row r="424" ht="31" customHeight="1" spans="1:19">
      <c r="A424" s="15">
        <v>419</v>
      </c>
      <c r="B424" s="29" t="s">
        <v>24</v>
      </c>
      <c r="C424" s="15" t="s">
        <v>1008</v>
      </c>
      <c r="D424" s="22" t="s">
        <v>26</v>
      </c>
      <c r="E424" s="19" t="s">
        <v>850</v>
      </c>
      <c r="F424" s="19" t="s">
        <v>36</v>
      </c>
      <c r="G424" s="19" t="s">
        <v>37</v>
      </c>
      <c r="H424" s="19" t="s">
        <v>34</v>
      </c>
      <c r="I424" s="19" t="s">
        <v>1009</v>
      </c>
      <c r="J424" s="24">
        <v>4.712</v>
      </c>
      <c r="K424" s="19" t="s">
        <v>370</v>
      </c>
      <c r="L424" s="24">
        <v>4.712</v>
      </c>
      <c r="M424" s="22" t="s">
        <v>26</v>
      </c>
      <c r="N424" s="22" t="s">
        <v>26</v>
      </c>
      <c r="O424" s="22" t="s">
        <v>26</v>
      </c>
      <c r="P424" s="22"/>
      <c r="Q424" s="19" t="s">
        <v>33</v>
      </c>
      <c r="R424" s="19" t="s">
        <v>34</v>
      </c>
      <c r="S424" s="19" t="s">
        <v>34</v>
      </c>
    </row>
    <row r="425" ht="31" customHeight="1" spans="1:19">
      <c r="A425" s="15">
        <v>420</v>
      </c>
      <c r="B425" s="29" t="s">
        <v>24</v>
      </c>
      <c r="C425" s="15" t="s">
        <v>1010</v>
      </c>
      <c r="D425" s="22" t="s">
        <v>26</v>
      </c>
      <c r="E425" s="19" t="s">
        <v>850</v>
      </c>
      <c r="F425" s="21" t="s">
        <v>120</v>
      </c>
      <c r="G425" s="19" t="s">
        <v>547</v>
      </c>
      <c r="H425" s="19" t="s">
        <v>34</v>
      </c>
      <c r="I425" s="19" t="s">
        <v>670</v>
      </c>
      <c r="J425" s="24">
        <v>11.64</v>
      </c>
      <c r="K425" s="19" t="s">
        <v>370</v>
      </c>
      <c r="L425" s="24">
        <v>11.64</v>
      </c>
      <c r="M425" s="22" t="s">
        <v>26</v>
      </c>
      <c r="N425" s="22" t="s">
        <v>26</v>
      </c>
      <c r="O425" s="22" t="s">
        <v>26</v>
      </c>
      <c r="P425" s="22"/>
      <c r="Q425" s="19" t="s">
        <v>33</v>
      </c>
      <c r="R425" s="19" t="s">
        <v>34</v>
      </c>
      <c r="S425" s="19" t="s">
        <v>34</v>
      </c>
    </row>
    <row r="426" ht="31" customHeight="1" spans="1:19">
      <c r="A426" s="15">
        <v>421</v>
      </c>
      <c r="B426" s="29" t="s">
        <v>24</v>
      </c>
      <c r="C426" s="15" t="s">
        <v>1011</v>
      </c>
      <c r="D426" s="22" t="s">
        <v>26</v>
      </c>
      <c r="E426" s="19" t="s">
        <v>850</v>
      </c>
      <c r="F426" s="21" t="s">
        <v>120</v>
      </c>
      <c r="G426" s="19" t="s">
        <v>127</v>
      </c>
      <c r="H426" s="19" t="s">
        <v>34</v>
      </c>
      <c r="I426" s="19" t="s">
        <v>1012</v>
      </c>
      <c r="J426" s="24">
        <v>8.2</v>
      </c>
      <c r="K426" s="19" t="s">
        <v>370</v>
      </c>
      <c r="L426" s="24">
        <v>8.2</v>
      </c>
      <c r="M426" s="22" t="s">
        <v>26</v>
      </c>
      <c r="N426" s="22" t="s">
        <v>26</v>
      </c>
      <c r="O426" s="22" t="s">
        <v>26</v>
      </c>
      <c r="P426" s="22"/>
      <c r="Q426" s="19" t="s">
        <v>33</v>
      </c>
      <c r="R426" s="19" t="s">
        <v>34</v>
      </c>
      <c r="S426" s="19" t="s">
        <v>34</v>
      </c>
    </row>
    <row r="427" ht="31" customHeight="1" spans="1:19">
      <c r="A427" s="15">
        <v>422</v>
      </c>
      <c r="B427" s="29" t="s">
        <v>24</v>
      </c>
      <c r="C427" s="15" t="s">
        <v>1013</v>
      </c>
      <c r="D427" s="22" t="s">
        <v>26</v>
      </c>
      <c r="E427" s="19" t="s">
        <v>850</v>
      </c>
      <c r="F427" s="19" t="s">
        <v>73</v>
      </c>
      <c r="G427" s="19" t="s">
        <v>296</v>
      </c>
      <c r="H427" s="19" t="s">
        <v>34</v>
      </c>
      <c r="I427" s="19" t="s">
        <v>1014</v>
      </c>
      <c r="J427" s="24">
        <v>3.628</v>
      </c>
      <c r="K427" s="19" t="s">
        <v>370</v>
      </c>
      <c r="L427" s="24">
        <v>3.628</v>
      </c>
      <c r="M427" s="22" t="s">
        <v>26</v>
      </c>
      <c r="N427" s="22" t="s">
        <v>26</v>
      </c>
      <c r="O427" s="22" t="s">
        <v>26</v>
      </c>
      <c r="P427" s="22"/>
      <c r="Q427" s="19" t="s">
        <v>33</v>
      </c>
      <c r="R427" s="19" t="s">
        <v>34</v>
      </c>
      <c r="S427" s="19" t="s">
        <v>34</v>
      </c>
    </row>
    <row r="428" ht="31" customHeight="1" spans="1:19">
      <c r="A428" s="15">
        <v>423</v>
      </c>
      <c r="B428" s="29" t="s">
        <v>24</v>
      </c>
      <c r="C428" s="15" t="s">
        <v>1015</v>
      </c>
      <c r="D428" s="22" t="s">
        <v>26</v>
      </c>
      <c r="E428" s="19" t="s">
        <v>850</v>
      </c>
      <c r="F428" s="21" t="s">
        <v>56</v>
      </c>
      <c r="G428" s="19" t="s">
        <v>194</v>
      </c>
      <c r="H428" s="19" t="s">
        <v>34</v>
      </c>
      <c r="I428" s="19" t="s">
        <v>1016</v>
      </c>
      <c r="J428" s="24">
        <v>3.776</v>
      </c>
      <c r="K428" s="19" t="s">
        <v>370</v>
      </c>
      <c r="L428" s="24">
        <v>3.776</v>
      </c>
      <c r="M428" s="22" t="s">
        <v>26</v>
      </c>
      <c r="N428" s="22" t="s">
        <v>26</v>
      </c>
      <c r="O428" s="22" t="s">
        <v>26</v>
      </c>
      <c r="P428" s="22"/>
      <c r="Q428" s="19" t="s">
        <v>33</v>
      </c>
      <c r="R428" s="19" t="s">
        <v>34</v>
      </c>
      <c r="S428" s="19" t="s">
        <v>34</v>
      </c>
    </row>
    <row r="429" ht="31" customHeight="1" spans="1:19">
      <c r="A429" s="15">
        <v>424</v>
      </c>
      <c r="B429" s="29" t="s">
        <v>24</v>
      </c>
      <c r="C429" s="15" t="s">
        <v>1017</v>
      </c>
      <c r="D429" s="22" t="s">
        <v>26</v>
      </c>
      <c r="E429" s="19" t="s">
        <v>850</v>
      </c>
      <c r="F429" s="21" t="s">
        <v>56</v>
      </c>
      <c r="G429" s="19" t="s">
        <v>456</v>
      </c>
      <c r="H429" s="19" t="s">
        <v>34</v>
      </c>
      <c r="I429" s="19" t="s">
        <v>1018</v>
      </c>
      <c r="J429" s="24">
        <v>37.38</v>
      </c>
      <c r="K429" s="19" t="s">
        <v>370</v>
      </c>
      <c r="L429" s="24">
        <v>37.38</v>
      </c>
      <c r="M429" s="22" t="s">
        <v>26</v>
      </c>
      <c r="N429" s="22" t="s">
        <v>26</v>
      </c>
      <c r="O429" s="22" t="s">
        <v>26</v>
      </c>
      <c r="P429" s="22"/>
      <c r="Q429" s="19" t="s">
        <v>33</v>
      </c>
      <c r="R429" s="19" t="s">
        <v>34</v>
      </c>
      <c r="S429" s="19" t="s">
        <v>34</v>
      </c>
    </row>
    <row r="430" ht="31" customHeight="1" spans="1:19">
      <c r="A430" s="15">
        <v>425</v>
      </c>
      <c r="B430" s="29" t="s">
        <v>24</v>
      </c>
      <c r="C430" s="15" t="s">
        <v>1019</v>
      </c>
      <c r="D430" s="22" t="s">
        <v>26</v>
      </c>
      <c r="E430" s="19" t="s">
        <v>850</v>
      </c>
      <c r="F430" s="21" t="s">
        <v>56</v>
      </c>
      <c r="G430" s="19" t="s">
        <v>190</v>
      </c>
      <c r="H430" s="19" t="s">
        <v>34</v>
      </c>
      <c r="I430" s="19" t="s">
        <v>1020</v>
      </c>
      <c r="J430" s="24">
        <v>2.932</v>
      </c>
      <c r="K430" s="19" t="s">
        <v>370</v>
      </c>
      <c r="L430" s="24">
        <v>2.932</v>
      </c>
      <c r="M430" s="22" t="s">
        <v>26</v>
      </c>
      <c r="N430" s="22" t="s">
        <v>26</v>
      </c>
      <c r="O430" s="22" t="s">
        <v>26</v>
      </c>
      <c r="P430" s="22"/>
      <c r="Q430" s="19" t="s">
        <v>33</v>
      </c>
      <c r="R430" s="19" t="s">
        <v>34</v>
      </c>
      <c r="S430" s="19" t="s">
        <v>34</v>
      </c>
    </row>
    <row r="431" ht="31" customHeight="1" spans="1:19">
      <c r="A431" s="15">
        <v>426</v>
      </c>
      <c r="B431" s="29" t="s">
        <v>24</v>
      </c>
      <c r="C431" s="15" t="s">
        <v>1021</v>
      </c>
      <c r="D431" s="22" t="s">
        <v>26</v>
      </c>
      <c r="E431" s="19" t="s">
        <v>850</v>
      </c>
      <c r="F431" s="21" t="s">
        <v>56</v>
      </c>
      <c r="G431" s="19" t="s">
        <v>470</v>
      </c>
      <c r="H431" s="19" t="s">
        <v>34</v>
      </c>
      <c r="I431" s="19" t="s">
        <v>1022</v>
      </c>
      <c r="J431" s="24">
        <v>0.26</v>
      </c>
      <c r="K431" s="19" t="s">
        <v>370</v>
      </c>
      <c r="L431" s="24">
        <v>0.26</v>
      </c>
      <c r="M431" s="22" t="s">
        <v>26</v>
      </c>
      <c r="N431" s="22" t="s">
        <v>26</v>
      </c>
      <c r="O431" s="22" t="s">
        <v>26</v>
      </c>
      <c r="P431" s="22"/>
      <c r="Q431" s="19" t="s">
        <v>33</v>
      </c>
      <c r="R431" s="19" t="s">
        <v>34</v>
      </c>
      <c r="S431" s="19" t="s">
        <v>34</v>
      </c>
    </row>
    <row r="432" ht="31" customHeight="1" spans="1:19">
      <c r="A432" s="15">
        <v>427</v>
      </c>
      <c r="B432" s="29" t="s">
        <v>24</v>
      </c>
      <c r="C432" s="15" t="s">
        <v>1023</v>
      </c>
      <c r="D432" s="22" t="s">
        <v>26</v>
      </c>
      <c r="E432" s="19" t="s">
        <v>850</v>
      </c>
      <c r="F432" s="21" t="s">
        <v>56</v>
      </c>
      <c r="G432" s="19" t="s">
        <v>427</v>
      </c>
      <c r="H432" s="19" t="s">
        <v>34</v>
      </c>
      <c r="I432" s="19" t="s">
        <v>1024</v>
      </c>
      <c r="J432" s="24">
        <v>15.456</v>
      </c>
      <c r="K432" s="19" t="s">
        <v>370</v>
      </c>
      <c r="L432" s="24">
        <v>15.456</v>
      </c>
      <c r="M432" s="22" t="s">
        <v>26</v>
      </c>
      <c r="N432" s="22" t="s">
        <v>26</v>
      </c>
      <c r="O432" s="22" t="s">
        <v>26</v>
      </c>
      <c r="P432" s="22"/>
      <c r="Q432" s="19" t="s">
        <v>33</v>
      </c>
      <c r="R432" s="19" t="s">
        <v>34</v>
      </c>
      <c r="S432" s="19" t="s">
        <v>34</v>
      </c>
    </row>
    <row r="433" ht="31" customHeight="1" spans="1:19">
      <c r="A433" s="15">
        <v>428</v>
      </c>
      <c r="B433" s="29" t="s">
        <v>24</v>
      </c>
      <c r="C433" s="15" t="s">
        <v>1025</v>
      </c>
      <c r="D433" s="22" t="s">
        <v>26</v>
      </c>
      <c r="E433" s="19" t="s">
        <v>850</v>
      </c>
      <c r="F433" s="19" t="s">
        <v>41</v>
      </c>
      <c r="G433" s="19" t="s">
        <v>522</v>
      </c>
      <c r="H433" s="19" t="s">
        <v>34</v>
      </c>
      <c r="I433" s="19" t="s">
        <v>1026</v>
      </c>
      <c r="J433" s="24">
        <v>15.76</v>
      </c>
      <c r="K433" s="19" t="s">
        <v>370</v>
      </c>
      <c r="L433" s="24">
        <v>15.76</v>
      </c>
      <c r="M433" s="22" t="s">
        <v>26</v>
      </c>
      <c r="N433" s="22" t="s">
        <v>26</v>
      </c>
      <c r="O433" s="22" t="s">
        <v>26</v>
      </c>
      <c r="P433" s="22"/>
      <c r="Q433" s="19" t="s">
        <v>33</v>
      </c>
      <c r="R433" s="19" t="s">
        <v>34</v>
      </c>
      <c r="S433" s="19" t="s">
        <v>34</v>
      </c>
    </row>
    <row r="434" ht="31" customHeight="1" spans="1:19">
      <c r="A434" s="15">
        <v>429</v>
      </c>
      <c r="B434" s="29" t="s">
        <v>24</v>
      </c>
      <c r="C434" s="15" t="s">
        <v>1027</v>
      </c>
      <c r="D434" s="22" t="s">
        <v>26</v>
      </c>
      <c r="E434" s="19" t="s">
        <v>850</v>
      </c>
      <c r="F434" s="19" t="s">
        <v>41</v>
      </c>
      <c r="G434" s="19" t="s">
        <v>201</v>
      </c>
      <c r="H434" s="19" t="s">
        <v>34</v>
      </c>
      <c r="I434" s="19" t="s">
        <v>1028</v>
      </c>
      <c r="J434" s="24">
        <v>11.008</v>
      </c>
      <c r="K434" s="19" t="s">
        <v>370</v>
      </c>
      <c r="L434" s="24">
        <v>11.008</v>
      </c>
      <c r="M434" s="22" t="s">
        <v>26</v>
      </c>
      <c r="N434" s="22" t="s">
        <v>26</v>
      </c>
      <c r="O434" s="22" t="s">
        <v>26</v>
      </c>
      <c r="P434" s="22"/>
      <c r="Q434" s="19" t="s">
        <v>33</v>
      </c>
      <c r="R434" s="19" t="s">
        <v>34</v>
      </c>
      <c r="S434" s="19" t="s">
        <v>34</v>
      </c>
    </row>
    <row r="435" ht="31" customHeight="1" spans="1:19">
      <c r="A435" s="15">
        <v>430</v>
      </c>
      <c r="B435" s="29" t="s">
        <v>24</v>
      </c>
      <c r="C435" s="15" t="s">
        <v>1029</v>
      </c>
      <c r="D435" s="22" t="s">
        <v>26</v>
      </c>
      <c r="E435" s="19" t="s">
        <v>850</v>
      </c>
      <c r="F435" s="19" t="s">
        <v>41</v>
      </c>
      <c r="G435" s="19" t="s">
        <v>665</v>
      </c>
      <c r="H435" s="19" t="s">
        <v>34</v>
      </c>
      <c r="I435" s="19" t="s">
        <v>1030</v>
      </c>
      <c r="J435" s="24">
        <v>27.336</v>
      </c>
      <c r="K435" s="19" t="s">
        <v>370</v>
      </c>
      <c r="L435" s="24">
        <v>27.336</v>
      </c>
      <c r="M435" s="22" t="s">
        <v>26</v>
      </c>
      <c r="N435" s="22" t="s">
        <v>26</v>
      </c>
      <c r="O435" s="22" t="s">
        <v>26</v>
      </c>
      <c r="P435" s="22"/>
      <c r="Q435" s="19" t="s">
        <v>33</v>
      </c>
      <c r="R435" s="19" t="s">
        <v>34</v>
      </c>
      <c r="S435" s="19" t="s">
        <v>34</v>
      </c>
    </row>
    <row r="436" ht="31" customHeight="1" spans="1:19">
      <c r="A436" s="15">
        <v>431</v>
      </c>
      <c r="B436" s="29" t="s">
        <v>24</v>
      </c>
      <c r="C436" s="15" t="s">
        <v>1031</v>
      </c>
      <c r="D436" s="22" t="s">
        <v>26</v>
      </c>
      <c r="E436" s="19" t="s">
        <v>850</v>
      </c>
      <c r="F436" s="19" t="s">
        <v>41</v>
      </c>
      <c r="G436" s="19" t="s">
        <v>511</v>
      </c>
      <c r="H436" s="19" t="s">
        <v>34</v>
      </c>
      <c r="I436" s="19" t="s">
        <v>1032</v>
      </c>
      <c r="J436" s="24">
        <v>58.656</v>
      </c>
      <c r="K436" s="19" t="s">
        <v>370</v>
      </c>
      <c r="L436" s="24">
        <v>58.656</v>
      </c>
      <c r="M436" s="22" t="s">
        <v>26</v>
      </c>
      <c r="N436" s="22" t="s">
        <v>26</v>
      </c>
      <c r="O436" s="22" t="s">
        <v>26</v>
      </c>
      <c r="P436" s="22"/>
      <c r="Q436" s="19" t="s">
        <v>33</v>
      </c>
      <c r="R436" s="19" t="s">
        <v>34</v>
      </c>
      <c r="S436" s="19" t="s">
        <v>34</v>
      </c>
    </row>
    <row r="437" ht="31" customHeight="1" spans="1:19">
      <c r="A437" s="15">
        <v>432</v>
      </c>
      <c r="B437" s="29" t="s">
        <v>24</v>
      </c>
      <c r="C437" s="15" t="s">
        <v>1033</v>
      </c>
      <c r="D437" s="22" t="s">
        <v>26</v>
      </c>
      <c r="E437" s="19" t="s">
        <v>850</v>
      </c>
      <c r="F437" s="19" t="s">
        <v>41</v>
      </c>
      <c r="G437" s="19" t="s">
        <v>658</v>
      </c>
      <c r="H437" s="19" t="s">
        <v>34</v>
      </c>
      <c r="I437" s="19" t="s">
        <v>1034</v>
      </c>
      <c r="J437" s="24">
        <v>20.116</v>
      </c>
      <c r="K437" s="19" t="s">
        <v>370</v>
      </c>
      <c r="L437" s="24">
        <v>20.116</v>
      </c>
      <c r="M437" s="22" t="s">
        <v>26</v>
      </c>
      <c r="N437" s="22" t="s">
        <v>26</v>
      </c>
      <c r="O437" s="22" t="s">
        <v>26</v>
      </c>
      <c r="P437" s="22"/>
      <c r="Q437" s="19" t="s">
        <v>33</v>
      </c>
      <c r="R437" s="19" t="s">
        <v>34</v>
      </c>
      <c r="S437" s="19" t="s">
        <v>34</v>
      </c>
    </row>
    <row r="438" ht="31" customHeight="1" spans="1:19">
      <c r="A438" s="15">
        <v>433</v>
      </c>
      <c r="B438" s="29" t="s">
        <v>24</v>
      </c>
      <c r="C438" s="15" t="s">
        <v>1035</v>
      </c>
      <c r="D438" s="22" t="s">
        <v>26</v>
      </c>
      <c r="E438" s="19" t="s">
        <v>850</v>
      </c>
      <c r="F438" s="19" t="s">
        <v>41</v>
      </c>
      <c r="G438" s="19" t="s">
        <v>520</v>
      </c>
      <c r="H438" s="19" t="s">
        <v>34</v>
      </c>
      <c r="I438" s="19" t="s">
        <v>1036</v>
      </c>
      <c r="J438" s="24">
        <v>22.116</v>
      </c>
      <c r="K438" s="19" t="s">
        <v>370</v>
      </c>
      <c r="L438" s="24">
        <v>22.116</v>
      </c>
      <c r="M438" s="22" t="s">
        <v>26</v>
      </c>
      <c r="N438" s="22" t="s">
        <v>26</v>
      </c>
      <c r="O438" s="22" t="s">
        <v>26</v>
      </c>
      <c r="P438" s="22"/>
      <c r="Q438" s="19" t="s">
        <v>33</v>
      </c>
      <c r="R438" s="19" t="s">
        <v>34</v>
      </c>
      <c r="S438" s="19" t="s">
        <v>34</v>
      </c>
    </row>
    <row r="439" ht="31" customHeight="1" spans="1:19">
      <c r="A439" s="15">
        <v>434</v>
      </c>
      <c r="B439" s="29" t="s">
        <v>24</v>
      </c>
      <c r="C439" s="15" t="s">
        <v>1037</v>
      </c>
      <c r="D439" s="22" t="s">
        <v>26</v>
      </c>
      <c r="E439" s="19" t="s">
        <v>850</v>
      </c>
      <c r="F439" s="19" t="s">
        <v>46</v>
      </c>
      <c r="G439" s="19" t="s">
        <v>433</v>
      </c>
      <c r="H439" s="19" t="s">
        <v>34</v>
      </c>
      <c r="I439" s="19" t="s">
        <v>1038</v>
      </c>
      <c r="J439" s="24">
        <v>13.264</v>
      </c>
      <c r="K439" s="19" t="s">
        <v>370</v>
      </c>
      <c r="L439" s="24">
        <v>13.264</v>
      </c>
      <c r="M439" s="22" t="s">
        <v>26</v>
      </c>
      <c r="N439" s="22" t="s">
        <v>26</v>
      </c>
      <c r="O439" s="22" t="s">
        <v>26</v>
      </c>
      <c r="P439" s="22"/>
      <c r="Q439" s="19" t="s">
        <v>33</v>
      </c>
      <c r="R439" s="19" t="s">
        <v>34</v>
      </c>
      <c r="S439" s="19" t="s">
        <v>34</v>
      </c>
    </row>
    <row r="440" ht="31" customHeight="1" spans="1:19">
      <c r="A440" s="15">
        <v>435</v>
      </c>
      <c r="B440" s="29" t="s">
        <v>24</v>
      </c>
      <c r="C440" s="15" t="s">
        <v>1039</v>
      </c>
      <c r="D440" s="22" t="s">
        <v>26</v>
      </c>
      <c r="E440" s="19" t="s">
        <v>850</v>
      </c>
      <c r="F440" s="19" t="s">
        <v>46</v>
      </c>
      <c r="G440" s="19" t="s">
        <v>430</v>
      </c>
      <c r="H440" s="19" t="s">
        <v>34</v>
      </c>
      <c r="I440" s="19" t="s">
        <v>1040</v>
      </c>
      <c r="J440" s="24">
        <v>7.46</v>
      </c>
      <c r="K440" s="19" t="s">
        <v>370</v>
      </c>
      <c r="L440" s="24">
        <v>7.46</v>
      </c>
      <c r="M440" s="22" t="s">
        <v>26</v>
      </c>
      <c r="N440" s="22" t="s">
        <v>26</v>
      </c>
      <c r="O440" s="22" t="s">
        <v>26</v>
      </c>
      <c r="P440" s="22"/>
      <c r="Q440" s="19" t="s">
        <v>33</v>
      </c>
      <c r="R440" s="19" t="s">
        <v>34</v>
      </c>
      <c r="S440" s="19" t="s">
        <v>34</v>
      </c>
    </row>
    <row r="441" ht="31" customHeight="1" spans="1:19">
      <c r="A441" s="15">
        <v>436</v>
      </c>
      <c r="B441" s="29" t="s">
        <v>24</v>
      </c>
      <c r="C441" s="15" t="s">
        <v>1041</v>
      </c>
      <c r="D441" s="22" t="s">
        <v>26</v>
      </c>
      <c r="E441" s="19" t="s">
        <v>850</v>
      </c>
      <c r="F441" s="19" t="s">
        <v>51</v>
      </c>
      <c r="G441" s="19" t="s">
        <v>224</v>
      </c>
      <c r="H441" s="19" t="s">
        <v>34</v>
      </c>
      <c r="I441" s="19" t="s">
        <v>1042</v>
      </c>
      <c r="J441" s="24">
        <v>1.816</v>
      </c>
      <c r="K441" s="19" t="s">
        <v>370</v>
      </c>
      <c r="L441" s="24">
        <v>1.816</v>
      </c>
      <c r="M441" s="22" t="s">
        <v>26</v>
      </c>
      <c r="N441" s="22" t="s">
        <v>26</v>
      </c>
      <c r="O441" s="22" t="s">
        <v>26</v>
      </c>
      <c r="P441" s="22"/>
      <c r="Q441" s="19" t="s">
        <v>33</v>
      </c>
      <c r="R441" s="19" t="s">
        <v>34</v>
      </c>
      <c r="S441" s="19" t="s">
        <v>34</v>
      </c>
    </row>
    <row r="442" ht="31" customHeight="1" spans="1:19">
      <c r="A442" s="15">
        <v>437</v>
      </c>
      <c r="B442" s="29" t="s">
        <v>24</v>
      </c>
      <c r="C442" s="15" t="s">
        <v>1043</v>
      </c>
      <c r="D442" s="22" t="s">
        <v>26</v>
      </c>
      <c r="E442" s="19" t="s">
        <v>850</v>
      </c>
      <c r="F442" s="19" t="s">
        <v>51</v>
      </c>
      <c r="G442" s="19" t="s">
        <v>293</v>
      </c>
      <c r="H442" s="19" t="s">
        <v>34</v>
      </c>
      <c r="I442" s="19" t="s">
        <v>1044</v>
      </c>
      <c r="J442" s="24">
        <v>3.032</v>
      </c>
      <c r="K442" s="19" t="s">
        <v>370</v>
      </c>
      <c r="L442" s="24">
        <v>3.032</v>
      </c>
      <c r="M442" s="22" t="s">
        <v>26</v>
      </c>
      <c r="N442" s="22" t="s">
        <v>26</v>
      </c>
      <c r="O442" s="22" t="s">
        <v>26</v>
      </c>
      <c r="P442" s="22"/>
      <c r="Q442" s="19" t="s">
        <v>33</v>
      </c>
      <c r="R442" s="19" t="s">
        <v>34</v>
      </c>
      <c r="S442" s="19" t="s">
        <v>34</v>
      </c>
    </row>
    <row r="443" ht="31" customHeight="1" spans="1:19">
      <c r="A443" s="15">
        <v>438</v>
      </c>
      <c r="B443" s="29" t="s">
        <v>24</v>
      </c>
      <c r="C443" s="15" t="s">
        <v>1045</v>
      </c>
      <c r="D443" s="22" t="s">
        <v>26</v>
      </c>
      <c r="E443" s="19" t="s">
        <v>850</v>
      </c>
      <c r="F443" s="19" t="s">
        <v>51</v>
      </c>
      <c r="G443" s="19" t="s">
        <v>221</v>
      </c>
      <c r="H443" s="19" t="s">
        <v>34</v>
      </c>
      <c r="I443" s="19" t="s">
        <v>1046</v>
      </c>
      <c r="J443" s="24">
        <v>5.684</v>
      </c>
      <c r="K443" s="19" t="s">
        <v>370</v>
      </c>
      <c r="L443" s="24">
        <v>5.684</v>
      </c>
      <c r="M443" s="22" t="s">
        <v>26</v>
      </c>
      <c r="N443" s="22" t="s">
        <v>26</v>
      </c>
      <c r="O443" s="22" t="s">
        <v>26</v>
      </c>
      <c r="P443" s="22"/>
      <c r="Q443" s="19" t="s">
        <v>33</v>
      </c>
      <c r="R443" s="19" t="s">
        <v>34</v>
      </c>
      <c r="S443" s="19" t="s">
        <v>34</v>
      </c>
    </row>
    <row r="444" s="1" customFormat="1" ht="31" customHeight="1" spans="1:19">
      <c r="A444" s="15">
        <v>439</v>
      </c>
      <c r="B444" s="15" t="s">
        <v>24</v>
      </c>
      <c r="C444" s="15" t="s">
        <v>1047</v>
      </c>
      <c r="D444" s="16" t="s">
        <v>26</v>
      </c>
      <c r="E444" s="19" t="s">
        <v>734</v>
      </c>
      <c r="F444" s="19" t="s">
        <v>648</v>
      </c>
      <c r="G444" s="19" t="s">
        <v>34</v>
      </c>
      <c r="H444" s="19" t="s">
        <v>34</v>
      </c>
      <c r="I444" s="19" t="s">
        <v>1048</v>
      </c>
      <c r="J444" s="19">
        <v>280</v>
      </c>
      <c r="K444" s="19" t="s">
        <v>656</v>
      </c>
      <c r="L444" s="19">
        <v>280</v>
      </c>
      <c r="M444" s="16" t="s">
        <v>26</v>
      </c>
      <c r="N444" s="16" t="s">
        <v>26</v>
      </c>
      <c r="O444" s="16"/>
      <c r="P444" s="15"/>
      <c r="Q444" s="19" t="s">
        <v>33</v>
      </c>
      <c r="R444" s="19" t="s">
        <v>34</v>
      </c>
      <c r="S444" s="19" t="s">
        <v>34</v>
      </c>
    </row>
    <row r="445" s="1" customFormat="1" ht="31" customHeight="1" spans="1:19">
      <c r="A445" s="15">
        <v>440</v>
      </c>
      <c r="B445" s="15" t="s">
        <v>24</v>
      </c>
      <c r="C445" s="15" t="s">
        <v>1049</v>
      </c>
      <c r="D445" s="16" t="s">
        <v>26</v>
      </c>
      <c r="E445" s="19" t="s">
        <v>734</v>
      </c>
      <c r="F445" s="19" t="s">
        <v>120</v>
      </c>
      <c r="G445" s="19" t="s">
        <v>552</v>
      </c>
      <c r="H445" s="19" t="s">
        <v>34</v>
      </c>
      <c r="I445" s="19" t="s">
        <v>1050</v>
      </c>
      <c r="J445" s="19">
        <v>60</v>
      </c>
      <c r="K445" s="19" t="s">
        <v>656</v>
      </c>
      <c r="L445" s="19">
        <v>60</v>
      </c>
      <c r="M445" s="16" t="s">
        <v>26</v>
      </c>
      <c r="N445" s="16" t="s">
        <v>26</v>
      </c>
      <c r="O445" s="16"/>
      <c r="P445" s="16"/>
      <c r="Q445" s="19" t="s">
        <v>33</v>
      </c>
      <c r="R445" s="19" t="s">
        <v>34</v>
      </c>
      <c r="S445" s="19" t="s">
        <v>34</v>
      </c>
    </row>
    <row r="446" s="1" customFormat="1" ht="31" customHeight="1" spans="1:19">
      <c r="A446" s="15">
        <v>441</v>
      </c>
      <c r="B446" s="15" t="s">
        <v>24</v>
      </c>
      <c r="C446" s="15" t="s">
        <v>1051</v>
      </c>
      <c r="D446" s="16" t="s">
        <v>26</v>
      </c>
      <c r="E446" s="19" t="s">
        <v>734</v>
      </c>
      <c r="F446" s="19" t="s">
        <v>648</v>
      </c>
      <c r="G446" s="19" t="s">
        <v>34</v>
      </c>
      <c r="H446" s="19" t="s">
        <v>34</v>
      </c>
      <c r="I446" s="19" t="s">
        <v>1052</v>
      </c>
      <c r="J446" s="19">
        <v>24.55</v>
      </c>
      <c r="K446" s="19" t="s">
        <v>656</v>
      </c>
      <c r="L446" s="19">
        <v>24.55</v>
      </c>
      <c r="M446" s="16" t="s">
        <v>26</v>
      </c>
      <c r="N446" s="16" t="s">
        <v>26</v>
      </c>
      <c r="O446" s="16"/>
      <c r="P446" s="16"/>
      <c r="Q446" s="19" t="s">
        <v>33</v>
      </c>
      <c r="R446" s="19" t="s">
        <v>34</v>
      </c>
      <c r="S446" s="19" t="s">
        <v>34</v>
      </c>
    </row>
    <row r="447" s="1" customFormat="1" ht="31" customHeight="1" spans="1:19">
      <c r="A447" s="15">
        <v>442</v>
      </c>
      <c r="B447" s="15" t="s">
        <v>24</v>
      </c>
      <c r="C447" s="15" t="s">
        <v>1053</v>
      </c>
      <c r="D447" s="16" t="s">
        <v>26</v>
      </c>
      <c r="E447" s="19" t="s">
        <v>734</v>
      </c>
      <c r="F447" s="19" t="s">
        <v>1054</v>
      </c>
      <c r="G447" s="19" t="s">
        <v>1055</v>
      </c>
      <c r="H447" s="19" t="s">
        <v>34</v>
      </c>
      <c r="I447" s="19" t="s">
        <v>1056</v>
      </c>
      <c r="J447" s="19">
        <v>1</v>
      </c>
      <c r="K447" s="19" t="s">
        <v>1057</v>
      </c>
      <c r="L447" s="19">
        <v>1</v>
      </c>
      <c r="M447" s="16" t="s">
        <v>26</v>
      </c>
      <c r="N447" s="16" t="s">
        <v>26</v>
      </c>
      <c r="O447" s="16"/>
      <c r="P447" s="16"/>
      <c r="Q447" s="19" t="s">
        <v>33</v>
      </c>
      <c r="R447" s="19" t="s">
        <v>34</v>
      </c>
      <c r="S447" s="19" t="s">
        <v>34</v>
      </c>
    </row>
    <row r="448" s="1" customFormat="1" ht="31" customHeight="1" spans="1:19">
      <c r="A448" s="15">
        <v>443</v>
      </c>
      <c r="B448" s="15" t="s">
        <v>24</v>
      </c>
      <c r="C448" s="15" t="s">
        <v>1058</v>
      </c>
      <c r="D448" s="16" t="s">
        <v>26</v>
      </c>
      <c r="E448" s="44" t="s">
        <v>734</v>
      </c>
      <c r="F448" s="15" t="s">
        <v>648</v>
      </c>
      <c r="G448" s="15" t="s">
        <v>34</v>
      </c>
      <c r="H448" s="15" t="s">
        <v>34</v>
      </c>
      <c r="I448" s="15" t="s">
        <v>1059</v>
      </c>
      <c r="J448" s="15">
        <v>10</v>
      </c>
      <c r="K448" s="15" t="s">
        <v>1060</v>
      </c>
      <c r="L448" s="15">
        <v>10</v>
      </c>
      <c r="M448" s="16" t="s">
        <v>26</v>
      </c>
      <c r="N448" s="16" t="s">
        <v>26</v>
      </c>
      <c r="O448" s="16"/>
      <c r="P448" s="15"/>
      <c r="Q448" s="15" t="s">
        <v>33</v>
      </c>
      <c r="R448" s="19" t="s">
        <v>34</v>
      </c>
      <c r="S448" s="15" t="s">
        <v>34</v>
      </c>
    </row>
    <row r="449" s="1" customFormat="1" ht="63" customHeight="1" spans="1:19">
      <c r="A449" s="15">
        <v>444</v>
      </c>
      <c r="B449" s="10" t="s">
        <v>24</v>
      </c>
      <c r="C449" s="15" t="s">
        <v>1061</v>
      </c>
      <c r="D449" s="45" t="s">
        <v>26</v>
      </c>
      <c r="E449" s="19" t="s">
        <v>734</v>
      </c>
      <c r="F449" s="19" t="s">
        <v>648</v>
      </c>
      <c r="G449" s="19" t="s">
        <v>34</v>
      </c>
      <c r="H449" s="19" t="s">
        <v>34</v>
      </c>
      <c r="I449" s="19" t="s">
        <v>1062</v>
      </c>
      <c r="J449" s="19">
        <f>527.4+172+164.8</f>
        <v>864.2</v>
      </c>
      <c r="K449" s="19" t="s">
        <v>1063</v>
      </c>
      <c r="L449" s="19">
        <f>172+164.8+527.4</f>
        <v>864.2</v>
      </c>
      <c r="M449" s="45" t="s">
        <v>26</v>
      </c>
      <c r="N449" s="45" t="s">
        <v>26</v>
      </c>
      <c r="O449" s="45"/>
      <c r="P449" s="10"/>
      <c r="Q449" s="19" t="s">
        <v>33</v>
      </c>
      <c r="R449" s="19" t="s">
        <v>34</v>
      </c>
      <c r="S449" s="19" t="s">
        <v>34</v>
      </c>
    </row>
    <row r="450" s="1" customFormat="1" ht="31" customHeight="1" spans="1:19">
      <c r="A450" s="15">
        <v>445</v>
      </c>
      <c r="B450" s="15" t="s">
        <v>24</v>
      </c>
      <c r="C450" s="15" t="s">
        <v>1064</v>
      </c>
      <c r="D450" s="16" t="s">
        <v>26</v>
      </c>
      <c r="E450" s="46" t="s">
        <v>734</v>
      </c>
      <c r="F450" s="19" t="s">
        <v>73</v>
      </c>
      <c r="G450" s="19" t="s">
        <v>1065</v>
      </c>
      <c r="H450" s="19" t="s">
        <v>34</v>
      </c>
      <c r="I450" s="19" t="s">
        <v>1066</v>
      </c>
      <c r="J450" s="15">
        <v>15</v>
      </c>
      <c r="K450" s="19" t="s">
        <v>1067</v>
      </c>
      <c r="L450" s="15">
        <v>15</v>
      </c>
      <c r="M450" s="16" t="s">
        <v>26</v>
      </c>
      <c r="N450" s="16" t="s">
        <v>26</v>
      </c>
      <c r="O450" s="19"/>
      <c r="P450" s="19"/>
      <c r="Q450" s="15" t="s">
        <v>33</v>
      </c>
      <c r="R450" s="19" t="s">
        <v>34</v>
      </c>
      <c r="S450" s="15" t="s">
        <v>34</v>
      </c>
    </row>
    <row r="451" ht="31" customHeight="1" spans="1:19">
      <c r="A451" s="15">
        <v>446</v>
      </c>
      <c r="B451" s="29" t="s">
        <v>24</v>
      </c>
      <c r="C451" s="15" t="s">
        <v>1068</v>
      </c>
      <c r="D451" s="22" t="s">
        <v>26</v>
      </c>
      <c r="E451" s="19" t="s">
        <v>734</v>
      </c>
      <c r="F451" s="19" t="s">
        <v>41</v>
      </c>
      <c r="G451" s="19" t="s">
        <v>665</v>
      </c>
      <c r="H451" s="19" t="s">
        <v>34</v>
      </c>
      <c r="I451" s="19" t="s">
        <v>1069</v>
      </c>
      <c r="J451" s="24">
        <v>0.13</v>
      </c>
      <c r="K451" s="19" t="s">
        <v>370</v>
      </c>
      <c r="L451" s="24">
        <v>0.13</v>
      </c>
      <c r="M451" s="22" t="s">
        <v>26</v>
      </c>
      <c r="N451" s="22" t="s">
        <v>26</v>
      </c>
      <c r="O451" s="22" t="s">
        <v>26</v>
      </c>
      <c r="P451" s="22"/>
      <c r="Q451" s="19" t="s">
        <v>33</v>
      </c>
      <c r="R451" s="19" t="s">
        <v>34</v>
      </c>
      <c r="S451" s="19" t="s">
        <v>34</v>
      </c>
    </row>
    <row r="452" ht="31" customHeight="1" spans="1:19">
      <c r="A452" s="15">
        <v>447</v>
      </c>
      <c r="B452" s="29" t="s">
        <v>24</v>
      </c>
      <c r="C452" s="15" t="s">
        <v>1070</v>
      </c>
      <c r="D452" s="22" t="s">
        <v>26</v>
      </c>
      <c r="E452" s="19" t="s">
        <v>734</v>
      </c>
      <c r="F452" s="19" t="s">
        <v>41</v>
      </c>
      <c r="G452" s="19" t="s">
        <v>520</v>
      </c>
      <c r="H452" s="19" t="s">
        <v>34</v>
      </c>
      <c r="I452" s="19" t="s">
        <v>1071</v>
      </c>
      <c r="J452" s="24">
        <v>51.87</v>
      </c>
      <c r="K452" s="19" t="s">
        <v>370</v>
      </c>
      <c r="L452" s="24">
        <v>51.87</v>
      </c>
      <c r="M452" s="22" t="s">
        <v>26</v>
      </c>
      <c r="N452" s="22" t="s">
        <v>26</v>
      </c>
      <c r="O452" s="22" t="s">
        <v>26</v>
      </c>
      <c r="P452" s="22"/>
      <c r="Q452" s="19" t="s">
        <v>33</v>
      </c>
      <c r="R452" s="19" t="s">
        <v>34</v>
      </c>
      <c r="S452" s="19" t="s">
        <v>34</v>
      </c>
    </row>
    <row r="453" ht="31" customHeight="1" spans="1:19">
      <c r="A453" s="15">
        <v>448</v>
      </c>
      <c r="B453" s="29" t="s">
        <v>24</v>
      </c>
      <c r="C453" s="15" t="s">
        <v>1072</v>
      </c>
      <c r="D453" s="22" t="s">
        <v>26</v>
      </c>
      <c r="E453" s="19" t="s">
        <v>734</v>
      </c>
      <c r="F453" s="19" t="s">
        <v>28</v>
      </c>
      <c r="G453" s="19" t="s">
        <v>449</v>
      </c>
      <c r="H453" s="19" t="s">
        <v>34</v>
      </c>
      <c r="I453" s="19" t="s">
        <v>872</v>
      </c>
      <c r="J453" s="24">
        <v>2.0254</v>
      </c>
      <c r="K453" s="19" t="s">
        <v>370</v>
      </c>
      <c r="L453" s="24">
        <v>2.0254</v>
      </c>
      <c r="M453" s="22" t="s">
        <v>26</v>
      </c>
      <c r="N453" s="22" t="s">
        <v>26</v>
      </c>
      <c r="O453" s="22" t="s">
        <v>26</v>
      </c>
      <c r="P453" s="22"/>
      <c r="Q453" s="19" t="s">
        <v>33</v>
      </c>
      <c r="R453" s="19" t="s">
        <v>34</v>
      </c>
      <c r="S453" s="19" t="s">
        <v>34</v>
      </c>
    </row>
    <row r="454" ht="31" customHeight="1" spans="1:19">
      <c r="A454" s="15">
        <v>449</v>
      </c>
      <c r="B454" s="29" t="s">
        <v>24</v>
      </c>
      <c r="C454" s="15" t="s">
        <v>1073</v>
      </c>
      <c r="D454" s="22" t="s">
        <v>26</v>
      </c>
      <c r="E454" s="19" t="s">
        <v>734</v>
      </c>
      <c r="F454" s="19" t="s">
        <v>51</v>
      </c>
      <c r="G454" s="19" t="s">
        <v>293</v>
      </c>
      <c r="H454" s="19" t="s">
        <v>34</v>
      </c>
      <c r="I454" s="19" t="s">
        <v>1074</v>
      </c>
      <c r="J454" s="24">
        <v>33.4932</v>
      </c>
      <c r="K454" s="19" t="s">
        <v>370</v>
      </c>
      <c r="L454" s="24">
        <v>33.4932</v>
      </c>
      <c r="M454" s="22" t="s">
        <v>26</v>
      </c>
      <c r="N454" s="22" t="s">
        <v>26</v>
      </c>
      <c r="O454" s="22" t="s">
        <v>26</v>
      </c>
      <c r="P454" s="22"/>
      <c r="Q454" s="19" t="s">
        <v>33</v>
      </c>
      <c r="R454" s="19" t="s">
        <v>34</v>
      </c>
      <c r="S454" s="19" t="s">
        <v>34</v>
      </c>
    </row>
    <row r="455" ht="31" customHeight="1" spans="1:19">
      <c r="A455" s="15">
        <v>450</v>
      </c>
      <c r="B455" s="29" t="s">
        <v>24</v>
      </c>
      <c r="C455" s="15" t="s">
        <v>1075</v>
      </c>
      <c r="D455" s="22" t="s">
        <v>26</v>
      </c>
      <c r="E455" s="19" t="s">
        <v>734</v>
      </c>
      <c r="F455" s="19" t="s">
        <v>56</v>
      </c>
      <c r="G455" s="19" t="s">
        <v>190</v>
      </c>
      <c r="H455" s="19" t="s">
        <v>34</v>
      </c>
      <c r="I455" s="19" t="s">
        <v>1004</v>
      </c>
      <c r="J455" s="24">
        <v>22.204</v>
      </c>
      <c r="K455" s="19" t="s">
        <v>370</v>
      </c>
      <c r="L455" s="24">
        <v>22.204</v>
      </c>
      <c r="M455" s="22" t="s">
        <v>26</v>
      </c>
      <c r="N455" s="22" t="s">
        <v>26</v>
      </c>
      <c r="O455" s="22" t="s">
        <v>26</v>
      </c>
      <c r="P455" s="22"/>
      <c r="Q455" s="19" t="s">
        <v>33</v>
      </c>
      <c r="R455" s="19" t="s">
        <v>34</v>
      </c>
      <c r="S455" s="19" t="s">
        <v>34</v>
      </c>
    </row>
    <row r="456" ht="31" customHeight="1" spans="1:19">
      <c r="A456" s="15">
        <v>451</v>
      </c>
      <c r="B456" s="29" t="s">
        <v>24</v>
      </c>
      <c r="C456" s="15" t="s">
        <v>1076</v>
      </c>
      <c r="D456" s="22" t="s">
        <v>26</v>
      </c>
      <c r="E456" s="19" t="s">
        <v>734</v>
      </c>
      <c r="F456" s="19" t="s">
        <v>120</v>
      </c>
      <c r="G456" s="19" t="s">
        <v>127</v>
      </c>
      <c r="H456" s="19" t="s">
        <v>34</v>
      </c>
      <c r="I456" s="19" t="s">
        <v>878</v>
      </c>
      <c r="J456" s="24">
        <v>27.4794</v>
      </c>
      <c r="K456" s="19" t="s">
        <v>370</v>
      </c>
      <c r="L456" s="24">
        <v>27.4794</v>
      </c>
      <c r="M456" s="22" t="s">
        <v>26</v>
      </c>
      <c r="N456" s="22" t="s">
        <v>26</v>
      </c>
      <c r="O456" s="22" t="s">
        <v>26</v>
      </c>
      <c r="P456" s="22"/>
      <c r="Q456" s="19" t="s">
        <v>33</v>
      </c>
      <c r="R456" s="19" t="s">
        <v>34</v>
      </c>
      <c r="S456" s="19" t="s">
        <v>34</v>
      </c>
    </row>
    <row r="457" ht="31" customHeight="1" spans="1:19">
      <c r="A457" s="15">
        <v>452</v>
      </c>
      <c r="B457" s="29" t="s">
        <v>24</v>
      </c>
      <c r="C457" s="15" t="s">
        <v>1077</v>
      </c>
      <c r="D457" s="22" t="s">
        <v>26</v>
      </c>
      <c r="E457" s="19" t="s">
        <v>734</v>
      </c>
      <c r="F457" s="19" t="s">
        <v>56</v>
      </c>
      <c r="G457" s="19" t="s">
        <v>190</v>
      </c>
      <c r="H457" s="19" t="s">
        <v>34</v>
      </c>
      <c r="I457" s="19" t="s">
        <v>1078</v>
      </c>
      <c r="J457" s="24">
        <v>0.08</v>
      </c>
      <c r="K457" s="19" t="s">
        <v>370</v>
      </c>
      <c r="L457" s="24">
        <v>0.08</v>
      </c>
      <c r="M457" s="22" t="s">
        <v>26</v>
      </c>
      <c r="N457" s="22" t="s">
        <v>26</v>
      </c>
      <c r="O457" s="22" t="s">
        <v>26</v>
      </c>
      <c r="P457" s="22"/>
      <c r="Q457" s="19" t="s">
        <v>33</v>
      </c>
      <c r="R457" s="19" t="s">
        <v>34</v>
      </c>
      <c r="S457" s="19" t="s">
        <v>34</v>
      </c>
    </row>
    <row r="458" ht="31" customHeight="1" spans="1:19">
      <c r="A458" s="15">
        <v>453</v>
      </c>
      <c r="B458" s="29" t="s">
        <v>24</v>
      </c>
      <c r="C458" s="15" t="s">
        <v>1079</v>
      </c>
      <c r="D458" s="22" t="s">
        <v>26</v>
      </c>
      <c r="E458" s="19" t="s">
        <v>734</v>
      </c>
      <c r="F458" s="19" t="s">
        <v>51</v>
      </c>
      <c r="G458" s="19" t="s">
        <v>224</v>
      </c>
      <c r="H458" s="19" t="s">
        <v>34</v>
      </c>
      <c r="I458" s="19" t="s">
        <v>1080</v>
      </c>
      <c r="J458" s="24">
        <v>8.392</v>
      </c>
      <c r="K458" s="19" t="s">
        <v>370</v>
      </c>
      <c r="L458" s="24">
        <v>8.392</v>
      </c>
      <c r="M458" s="22" t="s">
        <v>26</v>
      </c>
      <c r="N458" s="22" t="s">
        <v>26</v>
      </c>
      <c r="O458" s="22" t="s">
        <v>26</v>
      </c>
      <c r="P458" s="22"/>
      <c r="Q458" s="19" t="s">
        <v>33</v>
      </c>
      <c r="R458" s="19" t="s">
        <v>34</v>
      </c>
      <c r="S458" s="19" t="s">
        <v>34</v>
      </c>
    </row>
    <row r="459" ht="31" customHeight="1" spans="1:19">
      <c r="A459" s="15">
        <v>454</v>
      </c>
      <c r="B459" s="29" t="s">
        <v>24</v>
      </c>
      <c r="C459" s="15" t="s">
        <v>1081</v>
      </c>
      <c r="D459" s="22" t="s">
        <v>26</v>
      </c>
      <c r="E459" s="19" t="s">
        <v>734</v>
      </c>
      <c r="F459" s="19" t="s">
        <v>51</v>
      </c>
      <c r="G459" s="19" t="s">
        <v>293</v>
      </c>
      <c r="H459" s="19" t="s">
        <v>34</v>
      </c>
      <c r="I459" s="19" t="s">
        <v>1082</v>
      </c>
      <c r="J459" s="24">
        <v>2.6</v>
      </c>
      <c r="K459" s="19" t="s">
        <v>370</v>
      </c>
      <c r="L459" s="24">
        <v>2.6</v>
      </c>
      <c r="M459" s="22" t="s">
        <v>26</v>
      </c>
      <c r="N459" s="22" t="s">
        <v>26</v>
      </c>
      <c r="O459" s="22" t="s">
        <v>26</v>
      </c>
      <c r="P459" s="22"/>
      <c r="Q459" s="19" t="s">
        <v>33</v>
      </c>
      <c r="R459" s="19" t="s">
        <v>34</v>
      </c>
      <c r="S459" s="19" t="s">
        <v>34</v>
      </c>
    </row>
    <row r="460" ht="31" customHeight="1" spans="1:19">
      <c r="A460" s="15">
        <v>455</v>
      </c>
      <c r="B460" s="29" t="s">
        <v>24</v>
      </c>
      <c r="C460" s="15" t="s">
        <v>1083</v>
      </c>
      <c r="D460" s="22" t="s">
        <v>26</v>
      </c>
      <c r="E460" s="19" t="s">
        <v>734</v>
      </c>
      <c r="F460" s="19" t="s">
        <v>51</v>
      </c>
      <c r="G460" s="19" t="s">
        <v>221</v>
      </c>
      <c r="H460" s="19" t="s">
        <v>34</v>
      </c>
      <c r="I460" s="19" t="s">
        <v>1084</v>
      </c>
      <c r="J460" s="24">
        <v>20.516</v>
      </c>
      <c r="K460" s="19" t="s">
        <v>370</v>
      </c>
      <c r="L460" s="24">
        <v>20.516</v>
      </c>
      <c r="M460" s="22" t="s">
        <v>26</v>
      </c>
      <c r="N460" s="22" t="s">
        <v>26</v>
      </c>
      <c r="O460" s="22" t="s">
        <v>26</v>
      </c>
      <c r="P460" s="22"/>
      <c r="Q460" s="19" t="s">
        <v>33</v>
      </c>
      <c r="R460" s="19" t="s">
        <v>34</v>
      </c>
      <c r="S460" s="19" t="s">
        <v>34</v>
      </c>
    </row>
    <row r="461" ht="31" customHeight="1" spans="1:19">
      <c r="A461" s="15">
        <v>456</v>
      </c>
      <c r="B461" s="29" t="s">
        <v>24</v>
      </c>
      <c r="C461" s="15" t="s">
        <v>1085</v>
      </c>
      <c r="D461" s="22" t="s">
        <v>26</v>
      </c>
      <c r="E461" s="19" t="s">
        <v>734</v>
      </c>
      <c r="F461" s="19" t="s">
        <v>51</v>
      </c>
      <c r="G461" s="19" t="s">
        <v>52</v>
      </c>
      <c r="H461" s="19" t="s">
        <v>34</v>
      </c>
      <c r="I461" s="19" t="s">
        <v>1086</v>
      </c>
      <c r="J461" s="24">
        <v>32.692</v>
      </c>
      <c r="K461" s="19" t="s">
        <v>370</v>
      </c>
      <c r="L461" s="24">
        <v>32.692</v>
      </c>
      <c r="M461" s="22" t="s">
        <v>26</v>
      </c>
      <c r="N461" s="22" t="s">
        <v>26</v>
      </c>
      <c r="O461" s="22" t="s">
        <v>26</v>
      </c>
      <c r="P461" s="22"/>
      <c r="Q461" s="19" t="s">
        <v>33</v>
      </c>
      <c r="R461" s="19" t="s">
        <v>34</v>
      </c>
      <c r="S461" s="19" t="s">
        <v>34</v>
      </c>
    </row>
    <row r="462" ht="31" customHeight="1" spans="1:19">
      <c r="A462" s="15">
        <v>457</v>
      </c>
      <c r="B462" s="29" t="s">
        <v>24</v>
      </c>
      <c r="C462" s="15" t="s">
        <v>1087</v>
      </c>
      <c r="D462" s="22" t="s">
        <v>26</v>
      </c>
      <c r="E462" s="19" t="s">
        <v>734</v>
      </c>
      <c r="F462" s="19" t="s">
        <v>73</v>
      </c>
      <c r="G462" s="19" t="s">
        <v>34</v>
      </c>
      <c r="H462" s="19" t="s">
        <v>34</v>
      </c>
      <c r="I462" s="19" t="s">
        <v>1088</v>
      </c>
      <c r="J462" s="19">
        <v>20</v>
      </c>
      <c r="K462" s="19" t="s">
        <v>885</v>
      </c>
      <c r="L462" s="19">
        <v>20</v>
      </c>
      <c r="M462" s="22" t="s">
        <v>26</v>
      </c>
      <c r="N462" s="22" t="s">
        <v>26</v>
      </c>
      <c r="O462" s="22" t="s">
        <v>26</v>
      </c>
      <c r="P462" s="22"/>
      <c r="Q462" s="19" t="s">
        <v>33</v>
      </c>
      <c r="R462" s="19" t="s">
        <v>34</v>
      </c>
      <c r="S462" s="19" t="s">
        <v>34</v>
      </c>
    </row>
    <row r="463" ht="31" customHeight="1" spans="1:19">
      <c r="A463" s="15">
        <v>458</v>
      </c>
      <c r="B463" s="29" t="s">
        <v>24</v>
      </c>
      <c r="C463" s="15" t="s">
        <v>1089</v>
      </c>
      <c r="D463" s="22" t="s">
        <v>26</v>
      </c>
      <c r="E463" s="19" t="s">
        <v>734</v>
      </c>
      <c r="F463" s="19" t="s">
        <v>1054</v>
      </c>
      <c r="G463" s="19" t="s">
        <v>34</v>
      </c>
      <c r="H463" s="19" t="s">
        <v>34</v>
      </c>
      <c r="I463" s="19" t="s">
        <v>1090</v>
      </c>
      <c r="J463" s="19">
        <v>0.35</v>
      </c>
      <c r="K463" s="19" t="s">
        <v>885</v>
      </c>
      <c r="L463" s="19">
        <v>0.35</v>
      </c>
      <c r="M463" s="22" t="s">
        <v>26</v>
      </c>
      <c r="N463" s="22" t="s">
        <v>26</v>
      </c>
      <c r="O463" s="22" t="s">
        <v>26</v>
      </c>
      <c r="P463" s="22"/>
      <c r="Q463" s="19" t="s">
        <v>33</v>
      </c>
      <c r="R463" s="19" t="s">
        <v>34</v>
      </c>
      <c r="S463" s="19" t="s">
        <v>34</v>
      </c>
    </row>
    <row r="464" s="3" customFormat="1" ht="31" customHeight="1" spans="1:19">
      <c r="A464" s="47"/>
      <c r="B464" s="48"/>
      <c r="C464" s="47"/>
      <c r="D464" s="49"/>
      <c r="E464" s="50"/>
      <c r="F464" s="50"/>
      <c r="G464" s="50"/>
      <c r="H464" s="50"/>
      <c r="I464" s="50" t="s">
        <v>1091</v>
      </c>
      <c r="J464" s="47">
        <f>SUM(J6:J463)</f>
        <v>24596.0719</v>
      </c>
      <c r="K464" s="50"/>
      <c r="L464" s="50"/>
      <c r="M464" s="49"/>
      <c r="N464" s="49"/>
      <c r="O464" s="49"/>
      <c r="P464" s="49"/>
      <c r="Q464" s="50"/>
      <c r="R464" s="50"/>
      <c r="S464" s="50"/>
    </row>
    <row r="465" ht="24" spans="1:19">
      <c r="A465" s="15" t="s">
        <v>1092</v>
      </c>
      <c r="B465" s="15" t="s">
        <v>1093</v>
      </c>
      <c r="C465" s="15"/>
      <c r="D465" s="15"/>
      <c r="E465" s="15"/>
      <c r="F465" s="15"/>
      <c r="G465" s="15"/>
      <c r="H465" s="15"/>
      <c r="I465" s="15"/>
      <c r="K465" s="15"/>
      <c r="L465" s="15"/>
      <c r="M465" s="15"/>
      <c r="N465" s="15"/>
      <c r="O465" s="15"/>
      <c r="P465" s="15"/>
      <c r="Q465" s="15"/>
      <c r="R465" s="15"/>
      <c r="S465" s="15"/>
    </row>
    <row r="466" ht="24" spans="1:19">
      <c r="A466" s="15" t="s">
        <v>1094</v>
      </c>
      <c r="B466" s="15" t="s">
        <v>1095</v>
      </c>
      <c r="C466" s="15"/>
      <c r="D466" s="15"/>
      <c r="E466" s="15"/>
      <c r="F466" s="15"/>
      <c r="G466" s="15"/>
      <c r="H466" s="15"/>
      <c r="I466" s="15"/>
      <c r="J466" s="15"/>
      <c r="K466" s="15"/>
      <c r="L466" s="15"/>
      <c r="M466" s="15"/>
      <c r="N466" s="15"/>
      <c r="O466" s="15"/>
      <c r="P466" s="15"/>
      <c r="Q466" s="15"/>
      <c r="R466" s="15"/>
      <c r="S466" s="15"/>
    </row>
    <row r="467" ht="67" customHeight="1" spans="1:19">
      <c r="A467" s="16">
        <v>1</v>
      </c>
      <c r="B467" s="29" t="s">
        <v>1096</v>
      </c>
      <c r="C467" s="15" t="s">
        <v>1097</v>
      </c>
      <c r="D467" s="15" t="s">
        <v>1098</v>
      </c>
      <c r="E467" s="17" t="s">
        <v>45</v>
      </c>
      <c r="F467" s="18" t="s">
        <v>41</v>
      </c>
      <c r="G467" s="18" t="s">
        <v>1099</v>
      </c>
      <c r="H467" s="18" t="s">
        <v>34</v>
      </c>
      <c r="I467" s="18" t="s">
        <v>1100</v>
      </c>
      <c r="J467" s="23">
        <v>1509</v>
      </c>
      <c r="K467" s="18" t="s">
        <v>1101</v>
      </c>
      <c r="L467" s="23">
        <v>1509</v>
      </c>
      <c r="M467" s="15" t="s">
        <v>1098</v>
      </c>
      <c r="N467" s="15" t="s">
        <v>1098</v>
      </c>
      <c r="O467" s="15"/>
      <c r="P467" s="15"/>
      <c r="Q467" s="18" t="s">
        <v>33</v>
      </c>
      <c r="R467" s="18" t="s">
        <v>1102</v>
      </c>
      <c r="S467" s="18" t="s">
        <v>34</v>
      </c>
    </row>
    <row r="468" ht="61" customHeight="1" spans="1:19">
      <c r="A468" s="16">
        <v>2</v>
      </c>
      <c r="B468" s="29" t="s">
        <v>1096</v>
      </c>
      <c r="C468" s="15" t="s">
        <v>1103</v>
      </c>
      <c r="D468" s="15" t="s">
        <v>1098</v>
      </c>
      <c r="E468" s="17" t="s">
        <v>88</v>
      </c>
      <c r="F468" s="18" t="s">
        <v>1104</v>
      </c>
      <c r="G468" s="18" t="s">
        <v>121</v>
      </c>
      <c r="H468" s="18" t="s">
        <v>34</v>
      </c>
      <c r="I468" s="18" t="s">
        <v>1105</v>
      </c>
      <c r="J468" s="23">
        <v>53.5</v>
      </c>
      <c r="K468" s="18" t="s">
        <v>701</v>
      </c>
      <c r="L468" s="23">
        <v>53.5</v>
      </c>
      <c r="M468" s="15" t="s">
        <v>1098</v>
      </c>
      <c r="N468" s="15" t="s">
        <v>1098</v>
      </c>
      <c r="O468" s="15"/>
      <c r="P468" s="15"/>
      <c r="Q468" s="18" t="s">
        <v>33</v>
      </c>
      <c r="R468" s="18" t="s">
        <v>1102</v>
      </c>
      <c r="S468" s="18" t="s">
        <v>34</v>
      </c>
    </row>
    <row r="469" ht="61" customHeight="1" spans="1:19">
      <c r="A469" s="16">
        <v>3</v>
      </c>
      <c r="B469" s="29" t="s">
        <v>1096</v>
      </c>
      <c r="C469" s="15" t="s">
        <v>1106</v>
      </c>
      <c r="D469" s="15" t="s">
        <v>1098</v>
      </c>
      <c r="E469" s="17" t="s">
        <v>88</v>
      </c>
      <c r="F469" s="18" t="s">
        <v>1104</v>
      </c>
      <c r="G469" s="18" t="s">
        <v>121</v>
      </c>
      <c r="H469" s="18" t="s">
        <v>34</v>
      </c>
      <c r="I469" s="18" t="s">
        <v>1107</v>
      </c>
      <c r="J469" s="23">
        <v>33.25</v>
      </c>
      <c r="K469" s="18" t="s">
        <v>701</v>
      </c>
      <c r="L469" s="23">
        <v>33.25</v>
      </c>
      <c r="M469" s="15" t="s">
        <v>1098</v>
      </c>
      <c r="N469" s="15" t="s">
        <v>1098</v>
      </c>
      <c r="O469" s="15"/>
      <c r="P469" s="15"/>
      <c r="Q469" s="18" t="s">
        <v>33</v>
      </c>
      <c r="R469" s="18" t="s">
        <v>1102</v>
      </c>
      <c r="S469" s="18" t="s">
        <v>34</v>
      </c>
    </row>
    <row r="470" ht="61" customHeight="1" spans="1:19">
      <c r="A470" s="16">
        <v>4</v>
      </c>
      <c r="B470" s="29" t="s">
        <v>1096</v>
      </c>
      <c r="C470" s="15" t="s">
        <v>1108</v>
      </c>
      <c r="D470" s="15" t="s">
        <v>1098</v>
      </c>
      <c r="E470" s="17" t="s">
        <v>45</v>
      </c>
      <c r="F470" s="18" t="s">
        <v>51</v>
      </c>
      <c r="G470" s="18" t="s">
        <v>52</v>
      </c>
      <c r="H470" s="18" t="s">
        <v>34</v>
      </c>
      <c r="I470" s="18" t="s">
        <v>1109</v>
      </c>
      <c r="J470" s="23">
        <v>7.8</v>
      </c>
      <c r="K470" s="18" t="s">
        <v>54</v>
      </c>
      <c r="L470" s="23">
        <v>7.8</v>
      </c>
      <c r="M470" s="15" t="s">
        <v>1098</v>
      </c>
      <c r="N470" s="15" t="s">
        <v>1098</v>
      </c>
      <c r="O470" s="15"/>
      <c r="P470" s="15"/>
      <c r="Q470" s="18" t="s">
        <v>33</v>
      </c>
      <c r="R470" s="18" t="s">
        <v>1102</v>
      </c>
      <c r="S470" s="18" t="s">
        <v>34</v>
      </c>
    </row>
    <row r="471" ht="61" customHeight="1" spans="1:19">
      <c r="A471" s="16">
        <v>5</v>
      </c>
      <c r="B471" s="29" t="s">
        <v>1096</v>
      </c>
      <c r="C471" s="15" t="s">
        <v>1110</v>
      </c>
      <c r="D471" s="15" t="s">
        <v>1098</v>
      </c>
      <c r="E471" s="17" t="s">
        <v>45</v>
      </c>
      <c r="F471" s="18" t="s">
        <v>28</v>
      </c>
      <c r="G471" s="18" t="s">
        <v>29</v>
      </c>
      <c r="H471" s="18" t="s">
        <v>34</v>
      </c>
      <c r="I471" s="18" t="s">
        <v>1111</v>
      </c>
      <c r="J471" s="23">
        <v>10</v>
      </c>
      <c r="K471" s="18" t="s">
        <v>54</v>
      </c>
      <c r="L471" s="23">
        <v>10</v>
      </c>
      <c r="M471" s="15" t="s">
        <v>1098</v>
      </c>
      <c r="N471" s="15" t="s">
        <v>1098</v>
      </c>
      <c r="O471" s="15"/>
      <c r="P471" s="15"/>
      <c r="Q471" s="18" t="s">
        <v>33</v>
      </c>
      <c r="R471" s="18" t="s">
        <v>1102</v>
      </c>
      <c r="S471" s="18" t="s">
        <v>34</v>
      </c>
    </row>
    <row r="472" ht="61" customHeight="1" spans="1:19">
      <c r="A472" s="16">
        <v>6</v>
      </c>
      <c r="B472" s="29" t="s">
        <v>1096</v>
      </c>
      <c r="C472" s="15" t="s">
        <v>1112</v>
      </c>
      <c r="D472" s="15" t="s">
        <v>1098</v>
      </c>
      <c r="E472" s="17" t="s">
        <v>27</v>
      </c>
      <c r="F472" s="18" t="s">
        <v>28</v>
      </c>
      <c r="G472" s="18" t="s">
        <v>29</v>
      </c>
      <c r="H472" s="18" t="s">
        <v>1113</v>
      </c>
      <c r="I472" s="18" t="s">
        <v>1114</v>
      </c>
      <c r="J472" s="23">
        <v>44</v>
      </c>
      <c r="K472" s="18" t="s">
        <v>32</v>
      </c>
      <c r="L472" s="23">
        <v>44</v>
      </c>
      <c r="M472" s="15" t="s">
        <v>1098</v>
      </c>
      <c r="N472" s="15" t="s">
        <v>1098</v>
      </c>
      <c r="O472" s="15"/>
      <c r="P472" s="15"/>
      <c r="Q472" s="18" t="s">
        <v>33</v>
      </c>
      <c r="R472" s="18" t="s">
        <v>1102</v>
      </c>
      <c r="S472" s="18" t="s">
        <v>34</v>
      </c>
    </row>
    <row r="473" ht="61" customHeight="1" spans="1:19">
      <c r="A473" s="16">
        <v>7</v>
      </c>
      <c r="B473" s="29" t="s">
        <v>1096</v>
      </c>
      <c r="C473" s="15" t="s">
        <v>1115</v>
      </c>
      <c r="D473" s="15" t="s">
        <v>1098</v>
      </c>
      <c r="E473" s="17" t="s">
        <v>45</v>
      </c>
      <c r="F473" s="18" t="s">
        <v>36</v>
      </c>
      <c r="G473" s="18" t="s">
        <v>37</v>
      </c>
      <c r="H473" s="18" t="s">
        <v>34</v>
      </c>
      <c r="I473" s="18" t="s">
        <v>1116</v>
      </c>
      <c r="J473" s="23">
        <v>10</v>
      </c>
      <c r="K473" s="18" t="s">
        <v>54</v>
      </c>
      <c r="L473" s="23">
        <v>10</v>
      </c>
      <c r="M473" s="15" t="s">
        <v>1098</v>
      </c>
      <c r="N473" s="15" t="s">
        <v>1098</v>
      </c>
      <c r="O473" s="15"/>
      <c r="P473" s="15"/>
      <c r="Q473" s="18" t="s">
        <v>33</v>
      </c>
      <c r="R473" s="18" t="s">
        <v>1102</v>
      </c>
      <c r="S473" s="18" t="s">
        <v>34</v>
      </c>
    </row>
    <row r="474" ht="32" customHeight="1" spans="1:19">
      <c r="A474" s="16">
        <v>8</v>
      </c>
      <c r="B474" s="29" t="s">
        <v>1096</v>
      </c>
      <c r="C474" s="15" t="s">
        <v>1117</v>
      </c>
      <c r="D474" s="15" t="s">
        <v>1098</v>
      </c>
      <c r="E474" s="17" t="s">
        <v>27</v>
      </c>
      <c r="F474" s="18" t="s">
        <v>36</v>
      </c>
      <c r="G474" s="18" t="s">
        <v>1118</v>
      </c>
      <c r="H474" s="18" t="s">
        <v>34</v>
      </c>
      <c r="I474" s="18" t="s">
        <v>1119</v>
      </c>
      <c r="J474" s="23">
        <v>10</v>
      </c>
      <c r="K474" s="18" t="s">
        <v>54</v>
      </c>
      <c r="L474" s="23">
        <v>10</v>
      </c>
      <c r="M474" s="15" t="s">
        <v>1098</v>
      </c>
      <c r="N474" s="15" t="s">
        <v>1098</v>
      </c>
      <c r="O474" s="15"/>
      <c r="P474" s="15"/>
      <c r="Q474" s="18" t="s">
        <v>33</v>
      </c>
      <c r="R474" s="18" t="s">
        <v>1102</v>
      </c>
      <c r="S474" s="18" t="s">
        <v>34</v>
      </c>
    </row>
    <row r="475" ht="32" customHeight="1" spans="1:19">
      <c r="A475" s="16">
        <v>9</v>
      </c>
      <c r="B475" s="29" t="s">
        <v>1096</v>
      </c>
      <c r="C475" s="15" t="s">
        <v>1120</v>
      </c>
      <c r="D475" s="15" t="s">
        <v>1098</v>
      </c>
      <c r="E475" s="17" t="s">
        <v>27</v>
      </c>
      <c r="F475" s="18" t="s">
        <v>36</v>
      </c>
      <c r="G475" s="18" t="s">
        <v>1118</v>
      </c>
      <c r="H475" s="18" t="s">
        <v>1121</v>
      </c>
      <c r="I475" s="18" t="s">
        <v>1122</v>
      </c>
      <c r="J475" s="23">
        <v>14</v>
      </c>
      <c r="K475" s="18" t="s">
        <v>32</v>
      </c>
      <c r="L475" s="23">
        <v>14</v>
      </c>
      <c r="M475" s="15" t="s">
        <v>1098</v>
      </c>
      <c r="N475" s="15" t="s">
        <v>1098</v>
      </c>
      <c r="O475" s="15"/>
      <c r="P475" s="15"/>
      <c r="Q475" s="18" t="s">
        <v>33</v>
      </c>
      <c r="R475" s="18" t="s">
        <v>1102</v>
      </c>
      <c r="S475" s="18" t="s">
        <v>34</v>
      </c>
    </row>
    <row r="476" ht="32" customHeight="1" spans="1:19">
      <c r="A476" s="16">
        <v>10</v>
      </c>
      <c r="B476" s="29" t="s">
        <v>1096</v>
      </c>
      <c r="C476" s="15" t="s">
        <v>1123</v>
      </c>
      <c r="D476" s="15" t="s">
        <v>1098</v>
      </c>
      <c r="E476" s="17" t="s">
        <v>189</v>
      </c>
      <c r="F476" s="18" t="s">
        <v>36</v>
      </c>
      <c r="G476" s="18" t="s">
        <v>1118</v>
      </c>
      <c r="H476" s="18" t="s">
        <v>34</v>
      </c>
      <c r="I476" s="18" t="s">
        <v>1124</v>
      </c>
      <c r="J476" s="23">
        <v>13.976</v>
      </c>
      <c r="K476" s="18" t="s">
        <v>32</v>
      </c>
      <c r="L476" s="23">
        <v>15</v>
      </c>
      <c r="M476" s="15" t="s">
        <v>1098</v>
      </c>
      <c r="N476" s="15" t="s">
        <v>1098</v>
      </c>
      <c r="O476" s="15"/>
      <c r="P476" s="15"/>
      <c r="Q476" s="18" t="s">
        <v>33</v>
      </c>
      <c r="R476" s="18" t="s">
        <v>1102</v>
      </c>
      <c r="S476" s="18" t="s">
        <v>34</v>
      </c>
    </row>
    <row r="477" ht="32" customHeight="1" spans="1:19">
      <c r="A477" s="16">
        <v>11</v>
      </c>
      <c r="B477" s="29" t="s">
        <v>1096</v>
      </c>
      <c r="C477" s="15" t="s">
        <v>1125</v>
      </c>
      <c r="D477" s="15" t="s">
        <v>1098</v>
      </c>
      <c r="E477" s="17" t="s">
        <v>45</v>
      </c>
      <c r="F477" s="18" t="s">
        <v>227</v>
      </c>
      <c r="G477" s="18" t="s">
        <v>231</v>
      </c>
      <c r="H477" s="18" t="s">
        <v>1126</v>
      </c>
      <c r="I477" s="18" t="s">
        <v>1127</v>
      </c>
      <c r="J477" s="23">
        <v>10</v>
      </c>
      <c r="K477" s="18" t="s">
        <v>49</v>
      </c>
      <c r="L477" s="23">
        <v>10</v>
      </c>
      <c r="M477" s="15" t="s">
        <v>1098</v>
      </c>
      <c r="N477" s="15" t="s">
        <v>1098</v>
      </c>
      <c r="O477" s="15"/>
      <c r="P477" s="15"/>
      <c r="Q477" s="18" t="s">
        <v>33</v>
      </c>
      <c r="R477" s="18" t="s">
        <v>1102</v>
      </c>
      <c r="S477" s="18" t="s">
        <v>34</v>
      </c>
    </row>
    <row r="478" ht="32" customHeight="1" spans="1:19">
      <c r="A478" s="16">
        <v>12</v>
      </c>
      <c r="B478" s="29" t="s">
        <v>1096</v>
      </c>
      <c r="C478" s="15" t="s">
        <v>1128</v>
      </c>
      <c r="D478" s="15" t="s">
        <v>1098</v>
      </c>
      <c r="E478" s="17" t="s">
        <v>27</v>
      </c>
      <c r="F478" s="18" t="s">
        <v>41</v>
      </c>
      <c r="G478" s="18" t="s">
        <v>509</v>
      </c>
      <c r="H478" s="18" t="s">
        <v>34</v>
      </c>
      <c r="I478" s="18" t="s">
        <v>1129</v>
      </c>
      <c r="J478" s="23">
        <v>30</v>
      </c>
      <c r="K478" s="18" t="s">
        <v>59</v>
      </c>
      <c r="L478" s="23">
        <v>30</v>
      </c>
      <c r="M478" s="15" t="s">
        <v>1098</v>
      </c>
      <c r="N478" s="15" t="s">
        <v>1098</v>
      </c>
      <c r="O478" s="15"/>
      <c r="P478" s="15"/>
      <c r="Q478" s="18" t="s">
        <v>33</v>
      </c>
      <c r="R478" s="18" t="s">
        <v>1102</v>
      </c>
      <c r="S478" s="18" t="s">
        <v>34</v>
      </c>
    </row>
    <row r="479" ht="32" customHeight="1" spans="1:19">
      <c r="A479" s="16">
        <v>13</v>
      </c>
      <c r="B479" s="29" t="s">
        <v>1096</v>
      </c>
      <c r="C479" s="15" t="s">
        <v>1130</v>
      </c>
      <c r="D479" s="15" t="s">
        <v>1098</v>
      </c>
      <c r="E479" s="17" t="s">
        <v>27</v>
      </c>
      <c r="F479" s="15" t="s">
        <v>77</v>
      </c>
      <c r="G479" s="18" t="s">
        <v>273</v>
      </c>
      <c r="H479" s="18" t="s">
        <v>1131</v>
      </c>
      <c r="I479" s="18" t="s">
        <v>1132</v>
      </c>
      <c r="J479" s="23">
        <v>50</v>
      </c>
      <c r="K479" s="18" t="s">
        <v>59</v>
      </c>
      <c r="L479" s="23">
        <v>50</v>
      </c>
      <c r="M479" s="15" t="s">
        <v>1098</v>
      </c>
      <c r="N479" s="15" t="s">
        <v>1098</v>
      </c>
      <c r="O479" s="15"/>
      <c r="P479" s="15"/>
      <c r="Q479" s="18" t="s">
        <v>33</v>
      </c>
      <c r="R479" s="18" t="s">
        <v>1102</v>
      </c>
      <c r="S479" s="18" t="s">
        <v>34</v>
      </c>
    </row>
    <row r="480" ht="32" customHeight="1" spans="1:19">
      <c r="A480" s="16">
        <v>14</v>
      </c>
      <c r="B480" s="29" t="s">
        <v>1096</v>
      </c>
      <c r="C480" s="15" t="s">
        <v>1133</v>
      </c>
      <c r="D480" s="15" t="s">
        <v>1098</v>
      </c>
      <c r="E480" s="17" t="s">
        <v>27</v>
      </c>
      <c r="F480" s="18" t="s">
        <v>51</v>
      </c>
      <c r="G480" s="18" t="s">
        <v>526</v>
      </c>
      <c r="H480" s="18" t="s">
        <v>1134</v>
      </c>
      <c r="I480" s="18" t="s">
        <v>1135</v>
      </c>
      <c r="J480" s="23">
        <v>30</v>
      </c>
      <c r="K480" s="18" t="s">
        <v>59</v>
      </c>
      <c r="L480" s="23">
        <v>30</v>
      </c>
      <c r="M480" s="15" t="s">
        <v>1098</v>
      </c>
      <c r="N480" s="15" t="s">
        <v>1098</v>
      </c>
      <c r="O480" s="15"/>
      <c r="P480" s="15"/>
      <c r="Q480" s="18" t="s">
        <v>33</v>
      </c>
      <c r="R480" s="18" t="s">
        <v>1102</v>
      </c>
      <c r="S480" s="18" t="s">
        <v>34</v>
      </c>
    </row>
    <row r="481" ht="32" customHeight="1" spans="1:19">
      <c r="A481" s="16">
        <v>15</v>
      </c>
      <c r="B481" s="29" t="s">
        <v>1096</v>
      </c>
      <c r="C481" s="15" t="s">
        <v>1136</v>
      </c>
      <c r="D481" s="15" t="s">
        <v>1098</v>
      </c>
      <c r="E481" s="17" t="s">
        <v>27</v>
      </c>
      <c r="F481" s="18" t="s">
        <v>28</v>
      </c>
      <c r="G481" s="18" t="s">
        <v>1137</v>
      </c>
      <c r="H481" s="18" t="s">
        <v>1138</v>
      </c>
      <c r="I481" s="18" t="s">
        <v>1139</v>
      </c>
      <c r="J481" s="23">
        <v>46.6</v>
      </c>
      <c r="K481" s="18" t="s">
        <v>32</v>
      </c>
      <c r="L481" s="23">
        <v>46.6</v>
      </c>
      <c r="M481" s="15" t="s">
        <v>1098</v>
      </c>
      <c r="N481" s="15" t="s">
        <v>1098</v>
      </c>
      <c r="O481" s="15"/>
      <c r="P481" s="15"/>
      <c r="Q481" s="18" t="s">
        <v>33</v>
      </c>
      <c r="R481" s="18" t="s">
        <v>1102</v>
      </c>
      <c r="S481" s="18" t="s">
        <v>34</v>
      </c>
    </row>
    <row r="482" ht="32" customHeight="1" spans="1:19">
      <c r="A482" s="16">
        <v>16</v>
      </c>
      <c r="B482" s="29" t="s">
        <v>1096</v>
      </c>
      <c r="C482" s="15" t="s">
        <v>1140</v>
      </c>
      <c r="D482" s="15" t="s">
        <v>1098</v>
      </c>
      <c r="E482" s="17" t="s">
        <v>27</v>
      </c>
      <c r="F482" s="18" t="s">
        <v>36</v>
      </c>
      <c r="G482" s="18" t="s">
        <v>124</v>
      </c>
      <c r="H482" s="18" t="s">
        <v>1141</v>
      </c>
      <c r="I482" s="18" t="s">
        <v>1142</v>
      </c>
      <c r="J482" s="23">
        <v>7</v>
      </c>
      <c r="K482" s="18" t="s">
        <v>32</v>
      </c>
      <c r="L482" s="23">
        <v>7</v>
      </c>
      <c r="M482" s="15" t="s">
        <v>1098</v>
      </c>
      <c r="N482" s="15" t="s">
        <v>1098</v>
      </c>
      <c r="O482" s="15"/>
      <c r="P482" s="15"/>
      <c r="Q482" s="18" t="s">
        <v>33</v>
      </c>
      <c r="R482" s="18" t="s">
        <v>1102</v>
      </c>
      <c r="S482" s="18" t="s">
        <v>34</v>
      </c>
    </row>
    <row r="483" ht="32" customHeight="1" spans="1:19">
      <c r="A483" s="16">
        <v>17</v>
      </c>
      <c r="B483" s="29" t="s">
        <v>1096</v>
      </c>
      <c r="C483" s="15" t="s">
        <v>1143</v>
      </c>
      <c r="D483" s="15" t="s">
        <v>1098</v>
      </c>
      <c r="E483" s="17" t="s">
        <v>27</v>
      </c>
      <c r="F483" s="15" t="s">
        <v>77</v>
      </c>
      <c r="G483" s="18" t="s">
        <v>596</v>
      </c>
      <c r="H483" s="18" t="s">
        <v>34</v>
      </c>
      <c r="I483" s="18" t="s">
        <v>1144</v>
      </c>
      <c r="J483" s="23">
        <v>3.4</v>
      </c>
      <c r="K483" s="18" t="s">
        <v>32</v>
      </c>
      <c r="L483" s="23">
        <v>3.4</v>
      </c>
      <c r="M483" s="15" t="s">
        <v>1098</v>
      </c>
      <c r="N483" s="15" t="s">
        <v>1098</v>
      </c>
      <c r="O483" s="15"/>
      <c r="P483" s="15"/>
      <c r="Q483" s="18" t="s">
        <v>33</v>
      </c>
      <c r="R483" s="18" t="s">
        <v>1102</v>
      </c>
      <c r="S483" s="18" t="s">
        <v>34</v>
      </c>
    </row>
    <row r="484" ht="32" customHeight="1" spans="1:19">
      <c r="A484" s="16">
        <v>18</v>
      </c>
      <c r="B484" s="29" t="s">
        <v>1096</v>
      </c>
      <c r="C484" s="15" t="s">
        <v>1145</v>
      </c>
      <c r="D484" s="15" t="s">
        <v>1098</v>
      </c>
      <c r="E484" s="17" t="s">
        <v>27</v>
      </c>
      <c r="F484" s="18" t="s">
        <v>1146</v>
      </c>
      <c r="G484" s="18" t="s">
        <v>1147</v>
      </c>
      <c r="H484" s="18" t="s">
        <v>1148</v>
      </c>
      <c r="I484" s="18" t="s">
        <v>1149</v>
      </c>
      <c r="J484" s="23">
        <v>7.5</v>
      </c>
      <c r="K484" s="18" t="s">
        <v>32</v>
      </c>
      <c r="L484" s="23">
        <v>7.5</v>
      </c>
      <c r="M484" s="15" t="s">
        <v>1098</v>
      </c>
      <c r="N484" s="15" t="s">
        <v>1098</v>
      </c>
      <c r="O484" s="15"/>
      <c r="P484" s="15"/>
      <c r="Q484" s="18" t="s">
        <v>33</v>
      </c>
      <c r="R484" s="18" t="s">
        <v>1102</v>
      </c>
      <c r="S484" s="18" t="s">
        <v>34</v>
      </c>
    </row>
    <row r="485" ht="44" customHeight="1" spans="1:19">
      <c r="A485" s="16">
        <v>19</v>
      </c>
      <c r="B485" s="29" t="s">
        <v>1096</v>
      </c>
      <c r="C485" s="15" t="s">
        <v>1150</v>
      </c>
      <c r="D485" s="15" t="s">
        <v>1098</v>
      </c>
      <c r="E485" s="17" t="s">
        <v>27</v>
      </c>
      <c r="F485" s="18" t="s">
        <v>51</v>
      </c>
      <c r="G485" s="18" t="s">
        <v>293</v>
      </c>
      <c r="H485" s="18" t="s">
        <v>1151</v>
      </c>
      <c r="I485" s="18" t="s">
        <v>1152</v>
      </c>
      <c r="J485" s="23">
        <v>16</v>
      </c>
      <c r="K485" s="18" t="s">
        <v>32</v>
      </c>
      <c r="L485" s="23">
        <v>16</v>
      </c>
      <c r="M485" s="15" t="s">
        <v>1098</v>
      </c>
      <c r="N485" s="15" t="s">
        <v>1098</v>
      </c>
      <c r="O485" s="15"/>
      <c r="P485" s="15"/>
      <c r="Q485" s="18" t="s">
        <v>33</v>
      </c>
      <c r="R485" s="18" t="s">
        <v>1102</v>
      </c>
      <c r="S485" s="18" t="s">
        <v>34</v>
      </c>
    </row>
    <row r="486" ht="62" customHeight="1" spans="1:19">
      <c r="A486" s="16">
        <v>20</v>
      </c>
      <c r="B486" s="29" t="s">
        <v>1096</v>
      </c>
      <c r="C486" s="15" t="s">
        <v>1153</v>
      </c>
      <c r="D486" s="15" t="s">
        <v>1098</v>
      </c>
      <c r="E486" s="17" t="s">
        <v>27</v>
      </c>
      <c r="F486" s="18" t="s">
        <v>227</v>
      </c>
      <c r="G486" s="18" t="s">
        <v>1055</v>
      </c>
      <c r="H486" s="18" t="s">
        <v>1154</v>
      </c>
      <c r="I486" s="18" t="s">
        <v>1155</v>
      </c>
      <c r="J486" s="23">
        <v>10</v>
      </c>
      <c r="K486" s="18" t="s">
        <v>32</v>
      </c>
      <c r="L486" s="23">
        <v>10</v>
      </c>
      <c r="M486" s="15" t="s">
        <v>1098</v>
      </c>
      <c r="N486" s="15" t="s">
        <v>1098</v>
      </c>
      <c r="O486" s="15"/>
      <c r="P486" s="15"/>
      <c r="Q486" s="18" t="s">
        <v>33</v>
      </c>
      <c r="R486" s="18" t="s">
        <v>1102</v>
      </c>
      <c r="S486" s="18" t="s">
        <v>34</v>
      </c>
    </row>
    <row r="487" ht="62" customHeight="1" spans="1:19">
      <c r="A487" s="16">
        <v>21</v>
      </c>
      <c r="B487" s="29" t="s">
        <v>1096</v>
      </c>
      <c r="C487" s="15" t="s">
        <v>1156</v>
      </c>
      <c r="D487" s="15" t="s">
        <v>1098</v>
      </c>
      <c r="E487" s="17" t="s">
        <v>27</v>
      </c>
      <c r="F487" s="18" t="s">
        <v>36</v>
      </c>
      <c r="G487" s="18" t="s">
        <v>828</v>
      </c>
      <c r="H487" s="18" t="s">
        <v>34</v>
      </c>
      <c r="I487" s="18" t="s">
        <v>1157</v>
      </c>
      <c r="J487" s="23">
        <v>18.4</v>
      </c>
      <c r="K487" s="18" t="s">
        <v>32</v>
      </c>
      <c r="L487" s="23">
        <v>18.4</v>
      </c>
      <c r="M487" s="15" t="s">
        <v>1098</v>
      </c>
      <c r="N487" s="15" t="s">
        <v>1098</v>
      </c>
      <c r="O487" s="15"/>
      <c r="P487" s="15"/>
      <c r="Q487" s="18" t="s">
        <v>33</v>
      </c>
      <c r="R487" s="18" t="s">
        <v>1102</v>
      </c>
      <c r="S487" s="18" t="s">
        <v>34</v>
      </c>
    </row>
    <row r="488" ht="62" customHeight="1" spans="1:19">
      <c r="A488" s="16">
        <v>22</v>
      </c>
      <c r="B488" s="29" t="s">
        <v>1096</v>
      </c>
      <c r="C488" s="15" t="s">
        <v>1158</v>
      </c>
      <c r="D488" s="15" t="s">
        <v>1098</v>
      </c>
      <c r="E488" s="17" t="s">
        <v>27</v>
      </c>
      <c r="F488" s="18" t="s">
        <v>61</v>
      </c>
      <c r="G488" s="18" t="s">
        <v>34</v>
      </c>
      <c r="H488" s="18" t="s">
        <v>34</v>
      </c>
      <c r="I488" s="18" t="s">
        <v>1159</v>
      </c>
      <c r="J488" s="23">
        <v>26</v>
      </c>
      <c r="K488" s="18" t="s">
        <v>32</v>
      </c>
      <c r="L488" s="23">
        <v>26</v>
      </c>
      <c r="M488" s="15" t="s">
        <v>1098</v>
      </c>
      <c r="N488" s="15" t="s">
        <v>1098</v>
      </c>
      <c r="O488" s="15"/>
      <c r="P488" s="15"/>
      <c r="Q488" s="18" t="s">
        <v>33</v>
      </c>
      <c r="R488" s="18" t="s">
        <v>1102</v>
      </c>
      <c r="S488" s="18" t="s">
        <v>34</v>
      </c>
    </row>
    <row r="489" ht="32" customHeight="1" spans="1:19">
      <c r="A489" s="16">
        <v>23</v>
      </c>
      <c r="B489" s="29" t="s">
        <v>1096</v>
      </c>
      <c r="C489" s="15" t="s">
        <v>1160</v>
      </c>
      <c r="D489" s="15" t="s">
        <v>1098</v>
      </c>
      <c r="E489" s="17" t="s">
        <v>27</v>
      </c>
      <c r="F489" s="18" t="s">
        <v>722</v>
      </c>
      <c r="G489" s="18" t="s">
        <v>1161</v>
      </c>
      <c r="H489" s="18" t="s">
        <v>1162</v>
      </c>
      <c r="I489" s="18" t="s">
        <v>1163</v>
      </c>
      <c r="J489" s="23">
        <v>14.6</v>
      </c>
      <c r="K489" s="18" t="s">
        <v>32</v>
      </c>
      <c r="L489" s="23">
        <v>14.6</v>
      </c>
      <c r="M489" s="15" t="s">
        <v>1098</v>
      </c>
      <c r="N489" s="15" t="s">
        <v>1098</v>
      </c>
      <c r="O489" s="15"/>
      <c r="P489" s="15"/>
      <c r="Q489" s="18" t="s">
        <v>33</v>
      </c>
      <c r="R489" s="18" t="s">
        <v>1102</v>
      </c>
      <c r="S489" s="18" t="s">
        <v>34</v>
      </c>
    </row>
    <row r="490" ht="32" customHeight="1" spans="1:19">
      <c r="A490" s="16">
        <v>24</v>
      </c>
      <c r="B490" s="29" t="s">
        <v>1096</v>
      </c>
      <c r="C490" s="15" t="s">
        <v>1164</v>
      </c>
      <c r="D490" s="15" t="s">
        <v>1098</v>
      </c>
      <c r="E490" s="17" t="s">
        <v>27</v>
      </c>
      <c r="F490" s="18" t="s">
        <v>36</v>
      </c>
      <c r="G490" s="18" t="s">
        <v>825</v>
      </c>
      <c r="H490" s="18" t="s">
        <v>1165</v>
      </c>
      <c r="I490" s="18" t="s">
        <v>1166</v>
      </c>
      <c r="J490" s="23">
        <v>7.6</v>
      </c>
      <c r="K490" s="18" t="s">
        <v>32</v>
      </c>
      <c r="L490" s="23">
        <v>7.6</v>
      </c>
      <c r="M490" s="15" t="s">
        <v>1098</v>
      </c>
      <c r="N490" s="15" t="s">
        <v>1098</v>
      </c>
      <c r="O490" s="15"/>
      <c r="P490" s="15"/>
      <c r="Q490" s="18" t="s">
        <v>33</v>
      </c>
      <c r="R490" s="18" t="s">
        <v>1102</v>
      </c>
      <c r="S490" s="18" t="s">
        <v>34</v>
      </c>
    </row>
    <row r="491" ht="32" customHeight="1" spans="1:19">
      <c r="A491" s="16">
        <v>25</v>
      </c>
      <c r="B491" s="29" t="s">
        <v>1096</v>
      </c>
      <c r="C491" s="15" t="s">
        <v>1167</v>
      </c>
      <c r="D491" s="15" t="s">
        <v>1098</v>
      </c>
      <c r="E491" s="17" t="s">
        <v>27</v>
      </c>
      <c r="F491" s="15" t="s">
        <v>77</v>
      </c>
      <c r="G491" s="18" t="s">
        <v>449</v>
      </c>
      <c r="H491" s="18" t="s">
        <v>34</v>
      </c>
      <c r="I491" s="18" t="s">
        <v>1168</v>
      </c>
      <c r="J491" s="23">
        <v>15</v>
      </c>
      <c r="K491" s="18" t="s">
        <v>32</v>
      </c>
      <c r="L491" s="23">
        <v>15</v>
      </c>
      <c r="M491" s="15" t="s">
        <v>1098</v>
      </c>
      <c r="N491" s="15" t="s">
        <v>1098</v>
      </c>
      <c r="O491" s="15"/>
      <c r="P491" s="15"/>
      <c r="Q491" s="18" t="s">
        <v>33</v>
      </c>
      <c r="R491" s="18" t="s">
        <v>1102</v>
      </c>
      <c r="S491" s="18" t="s">
        <v>34</v>
      </c>
    </row>
    <row r="492" s="1" customFormat="1" ht="66" customHeight="1" spans="1:19">
      <c r="A492" s="16">
        <v>26</v>
      </c>
      <c r="B492" s="39" t="s">
        <v>1096</v>
      </c>
      <c r="C492" s="15" t="s">
        <v>1169</v>
      </c>
      <c r="D492" s="10" t="s">
        <v>1098</v>
      </c>
      <c r="E492" s="51" t="s">
        <v>189</v>
      </c>
      <c r="F492" s="10" t="s">
        <v>77</v>
      </c>
      <c r="G492" s="51" t="s">
        <v>78</v>
      </c>
      <c r="H492" s="51" t="s">
        <v>34</v>
      </c>
      <c r="I492" s="51" t="s">
        <v>1170</v>
      </c>
      <c r="J492" s="53">
        <v>335.331</v>
      </c>
      <c r="K492" s="18" t="s">
        <v>1171</v>
      </c>
      <c r="L492" s="53">
        <f>141.61+71.4+143.99</f>
        <v>357</v>
      </c>
      <c r="M492" s="10" t="s">
        <v>1098</v>
      </c>
      <c r="N492" s="10" t="s">
        <v>1098</v>
      </c>
      <c r="O492" s="10"/>
      <c r="P492" s="10"/>
      <c r="Q492" s="51" t="s">
        <v>33</v>
      </c>
      <c r="R492" s="51" t="s">
        <v>1102</v>
      </c>
      <c r="S492" s="51" t="s">
        <v>34</v>
      </c>
    </row>
    <row r="493" s="1" customFormat="1" ht="84" customHeight="1" spans="1:19">
      <c r="A493" s="16">
        <v>27</v>
      </c>
      <c r="B493" s="39" t="s">
        <v>1096</v>
      </c>
      <c r="C493" s="15" t="s">
        <v>1172</v>
      </c>
      <c r="D493" s="10" t="s">
        <v>1098</v>
      </c>
      <c r="E493" s="51" t="s">
        <v>189</v>
      </c>
      <c r="F493" s="10" t="s">
        <v>77</v>
      </c>
      <c r="G493" s="51" t="s">
        <v>105</v>
      </c>
      <c r="H493" s="51" t="s">
        <v>34</v>
      </c>
      <c r="I493" s="51" t="s">
        <v>1173</v>
      </c>
      <c r="J493" s="53">
        <f>58.39+48.71+46.6+92.522</f>
        <v>246.222</v>
      </c>
      <c r="K493" s="18" t="s">
        <v>1174</v>
      </c>
      <c r="L493" s="53">
        <f>58.39+48.71+46.6+108.9</f>
        <v>262.6</v>
      </c>
      <c r="M493" s="10" t="s">
        <v>1098</v>
      </c>
      <c r="N493" s="10" t="s">
        <v>1098</v>
      </c>
      <c r="O493" s="10"/>
      <c r="P493" s="10"/>
      <c r="Q493" s="51" t="s">
        <v>33</v>
      </c>
      <c r="R493" s="51" t="s">
        <v>1102</v>
      </c>
      <c r="S493" s="51" t="s">
        <v>34</v>
      </c>
    </row>
    <row r="494" s="1" customFormat="1" ht="67" customHeight="1" spans="1:19">
      <c r="A494" s="16">
        <v>28</v>
      </c>
      <c r="B494" s="39" t="s">
        <v>1096</v>
      </c>
      <c r="C494" s="15" t="s">
        <v>1175</v>
      </c>
      <c r="D494" s="31" t="s">
        <v>1098</v>
      </c>
      <c r="E494" s="52" t="s">
        <v>189</v>
      </c>
      <c r="F494" s="32" t="s">
        <v>93</v>
      </c>
      <c r="G494" s="32" t="s">
        <v>110</v>
      </c>
      <c r="H494" s="32" t="s">
        <v>34</v>
      </c>
      <c r="I494" s="32" t="s">
        <v>1176</v>
      </c>
      <c r="J494" s="32">
        <f>62.9256+71.4+36</f>
        <v>170.3256</v>
      </c>
      <c r="K494" s="19" t="s">
        <v>1177</v>
      </c>
      <c r="L494" s="32">
        <f>72.6+71.4+36</f>
        <v>180</v>
      </c>
      <c r="M494" s="31" t="s">
        <v>1098</v>
      </c>
      <c r="N494" s="31" t="s">
        <v>1098</v>
      </c>
      <c r="O494" s="32"/>
      <c r="P494" s="31"/>
      <c r="Q494" s="32" t="s">
        <v>33</v>
      </c>
      <c r="R494" s="32" t="s">
        <v>1102</v>
      </c>
      <c r="S494" s="32" t="s">
        <v>34</v>
      </c>
    </row>
    <row r="495" s="1" customFormat="1" ht="40" customHeight="1" spans="1:19">
      <c r="A495" s="16">
        <v>29</v>
      </c>
      <c r="B495" s="29" t="s">
        <v>1096</v>
      </c>
      <c r="C495" s="15" t="s">
        <v>1178</v>
      </c>
      <c r="D495" s="15" t="s">
        <v>1098</v>
      </c>
      <c r="E495" s="18" t="s">
        <v>189</v>
      </c>
      <c r="F495" s="15" t="s">
        <v>77</v>
      </c>
      <c r="G495" s="18" t="s">
        <v>110</v>
      </c>
      <c r="H495" s="18" t="s">
        <v>34</v>
      </c>
      <c r="I495" s="18" t="s">
        <v>1179</v>
      </c>
      <c r="J495" s="23">
        <v>48.53</v>
      </c>
      <c r="K495" s="18" t="s">
        <v>1180</v>
      </c>
      <c r="L495" s="23">
        <v>50</v>
      </c>
      <c r="M495" s="15" t="s">
        <v>1098</v>
      </c>
      <c r="N495" s="15" t="s">
        <v>1098</v>
      </c>
      <c r="O495" s="15"/>
      <c r="P495" s="15"/>
      <c r="Q495" s="18" t="s">
        <v>33</v>
      </c>
      <c r="R495" s="18" t="s">
        <v>1102</v>
      </c>
      <c r="S495" s="18" t="s">
        <v>34</v>
      </c>
    </row>
    <row r="496" ht="44" customHeight="1" spans="1:19">
      <c r="A496" s="16">
        <v>30</v>
      </c>
      <c r="B496" s="29" t="s">
        <v>1096</v>
      </c>
      <c r="C496" s="15" t="s">
        <v>1181</v>
      </c>
      <c r="D496" s="15" t="s">
        <v>1098</v>
      </c>
      <c r="E496" s="18" t="s">
        <v>189</v>
      </c>
      <c r="F496" s="15" t="s">
        <v>77</v>
      </c>
      <c r="G496" s="18" t="s">
        <v>94</v>
      </c>
      <c r="H496" s="18" t="s">
        <v>34</v>
      </c>
      <c r="I496" s="18" t="s">
        <v>1182</v>
      </c>
      <c r="J496" s="23">
        <v>50</v>
      </c>
      <c r="K496" s="18" t="s">
        <v>1180</v>
      </c>
      <c r="L496" s="23">
        <v>50</v>
      </c>
      <c r="M496" s="15" t="s">
        <v>1098</v>
      </c>
      <c r="N496" s="15" t="s">
        <v>1098</v>
      </c>
      <c r="O496" s="15"/>
      <c r="P496" s="15"/>
      <c r="Q496" s="18" t="s">
        <v>33</v>
      </c>
      <c r="R496" s="18" t="s">
        <v>1102</v>
      </c>
      <c r="S496" s="18" t="s">
        <v>34</v>
      </c>
    </row>
    <row r="497" ht="321" customHeight="1" spans="1:19">
      <c r="A497" s="16">
        <v>31</v>
      </c>
      <c r="B497" s="29" t="s">
        <v>1096</v>
      </c>
      <c r="C497" s="15" t="s">
        <v>1183</v>
      </c>
      <c r="D497" s="15" t="s">
        <v>1098</v>
      </c>
      <c r="E497" s="18" t="s">
        <v>45</v>
      </c>
      <c r="F497" s="18" t="s">
        <v>73</v>
      </c>
      <c r="G497" s="18" t="s">
        <v>1184</v>
      </c>
      <c r="H497" s="18" t="s">
        <v>34</v>
      </c>
      <c r="I497" s="18" t="s">
        <v>1185</v>
      </c>
      <c r="J497" s="23">
        <v>452.3</v>
      </c>
      <c r="K497" s="18" t="s">
        <v>1186</v>
      </c>
      <c r="L497" s="23">
        <v>452.3</v>
      </c>
      <c r="M497" s="15" t="s">
        <v>1098</v>
      </c>
      <c r="N497" s="15" t="s">
        <v>1098</v>
      </c>
      <c r="O497" s="15"/>
      <c r="P497" s="15"/>
      <c r="Q497" s="18" t="s">
        <v>33</v>
      </c>
      <c r="R497" s="18" t="s">
        <v>1102</v>
      </c>
      <c r="S497" s="18" t="s">
        <v>34</v>
      </c>
    </row>
    <row r="498" ht="81" customHeight="1" spans="1:19">
      <c r="A498" s="16">
        <v>32</v>
      </c>
      <c r="B498" s="29" t="s">
        <v>1096</v>
      </c>
      <c r="C498" s="15" t="s">
        <v>1187</v>
      </c>
      <c r="D498" s="15" t="s">
        <v>1098</v>
      </c>
      <c r="E498" s="18" t="s">
        <v>27</v>
      </c>
      <c r="F498" s="18" t="s">
        <v>46</v>
      </c>
      <c r="G498" s="18" t="s">
        <v>1188</v>
      </c>
      <c r="H498" s="18" t="s">
        <v>34</v>
      </c>
      <c r="I498" s="18" t="s">
        <v>1189</v>
      </c>
      <c r="J498" s="23">
        <v>347</v>
      </c>
      <c r="K498" s="18" t="s">
        <v>1186</v>
      </c>
      <c r="L498" s="23">
        <v>347</v>
      </c>
      <c r="M498" s="15" t="s">
        <v>1098</v>
      </c>
      <c r="N498" s="15" t="s">
        <v>1098</v>
      </c>
      <c r="O498" s="15"/>
      <c r="P498" s="15"/>
      <c r="Q498" s="18" t="s">
        <v>33</v>
      </c>
      <c r="R498" s="18" t="s">
        <v>1102</v>
      </c>
      <c r="S498" s="18" t="s">
        <v>34</v>
      </c>
    </row>
    <row r="499" ht="226" customHeight="1" spans="1:19">
      <c r="A499" s="16">
        <v>33</v>
      </c>
      <c r="B499" s="29" t="s">
        <v>1096</v>
      </c>
      <c r="C499" s="15" t="s">
        <v>1190</v>
      </c>
      <c r="D499" s="15" t="s">
        <v>1098</v>
      </c>
      <c r="E499" s="18" t="s">
        <v>45</v>
      </c>
      <c r="F499" s="18" t="s">
        <v>1104</v>
      </c>
      <c r="G499" s="18" t="s">
        <v>124</v>
      </c>
      <c r="H499" s="18" t="s">
        <v>34</v>
      </c>
      <c r="I499" s="18" t="s">
        <v>1191</v>
      </c>
      <c r="J499" s="23">
        <v>300</v>
      </c>
      <c r="K499" s="18" t="s">
        <v>1186</v>
      </c>
      <c r="L499" s="23">
        <v>300</v>
      </c>
      <c r="M499" s="15" t="s">
        <v>1098</v>
      </c>
      <c r="N499" s="15" t="s">
        <v>1098</v>
      </c>
      <c r="O499" s="15"/>
      <c r="P499" s="15"/>
      <c r="Q499" s="18" t="s">
        <v>33</v>
      </c>
      <c r="R499" s="18" t="s">
        <v>1102</v>
      </c>
      <c r="S499" s="18" t="s">
        <v>34</v>
      </c>
    </row>
    <row r="500" ht="64" customHeight="1" spans="1:19">
      <c r="A500" s="16">
        <v>34</v>
      </c>
      <c r="B500" s="29" t="s">
        <v>1096</v>
      </c>
      <c r="C500" s="15" t="s">
        <v>1192</v>
      </c>
      <c r="D500" s="29" t="s">
        <v>1098</v>
      </c>
      <c r="E500" s="18" t="s">
        <v>88</v>
      </c>
      <c r="F500" s="18" t="s">
        <v>56</v>
      </c>
      <c r="G500" s="18" t="s">
        <v>1193</v>
      </c>
      <c r="H500" s="29" t="s">
        <v>34</v>
      </c>
      <c r="I500" s="18" t="s">
        <v>1194</v>
      </c>
      <c r="J500" s="29">
        <v>1600</v>
      </c>
      <c r="K500" s="18" t="s">
        <v>1195</v>
      </c>
      <c r="L500" s="29">
        <v>1600</v>
      </c>
      <c r="M500" s="29" t="s">
        <v>1098</v>
      </c>
      <c r="N500" s="29" t="s">
        <v>1098</v>
      </c>
      <c r="O500" s="15"/>
      <c r="P500" s="29"/>
      <c r="Q500" s="18" t="s">
        <v>33</v>
      </c>
      <c r="R500" s="18" t="s">
        <v>1102</v>
      </c>
      <c r="S500" s="29" t="s">
        <v>34</v>
      </c>
    </row>
    <row r="501" ht="95" customHeight="1" spans="1:19">
      <c r="A501" s="16">
        <v>35</v>
      </c>
      <c r="B501" s="29" t="s">
        <v>1096</v>
      </c>
      <c r="C501" s="15" t="s">
        <v>1196</v>
      </c>
      <c r="D501" s="15" t="s">
        <v>1098</v>
      </c>
      <c r="E501" s="18" t="s">
        <v>27</v>
      </c>
      <c r="F501" s="15" t="s">
        <v>77</v>
      </c>
      <c r="G501" s="18" t="s">
        <v>1197</v>
      </c>
      <c r="H501" s="18" t="s">
        <v>34</v>
      </c>
      <c r="I501" s="18" t="s">
        <v>1198</v>
      </c>
      <c r="J501" s="23">
        <v>300</v>
      </c>
      <c r="K501" s="18" t="s">
        <v>1186</v>
      </c>
      <c r="L501" s="23">
        <v>300</v>
      </c>
      <c r="M501" s="15" t="s">
        <v>1098</v>
      </c>
      <c r="N501" s="15" t="s">
        <v>1098</v>
      </c>
      <c r="O501" s="15"/>
      <c r="P501" s="15"/>
      <c r="Q501" s="18" t="s">
        <v>33</v>
      </c>
      <c r="R501" s="18" t="s">
        <v>1102</v>
      </c>
      <c r="S501" s="18" t="s">
        <v>34</v>
      </c>
    </row>
    <row r="502" ht="47" customHeight="1" spans="1:19">
      <c r="A502" s="16">
        <v>36</v>
      </c>
      <c r="B502" s="29" t="s">
        <v>1096</v>
      </c>
      <c r="C502" s="15" t="s">
        <v>1199</v>
      </c>
      <c r="D502" s="29" t="s">
        <v>1098</v>
      </c>
      <c r="E502" s="17" t="s">
        <v>45</v>
      </c>
      <c r="F502" s="18" t="s">
        <v>64</v>
      </c>
      <c r="G502" s="18" t="s">
        <v>69</v>
      </c>
      <c r="H502" s="18" t="s">
        <v>1200</v>
      </c>
      <c r="I502" s="18" t="s">
        <v>1201</v>
      </c>
      <c r="J502" s="18">
        <v>14</v>
      </c>
      <c r="K502" s="18" t="s">
        <v>39</v>
      </c>
      <c r="L502" s="18">
        <v>14</v>
      </c>
      <c r="M502" s="29" t="s">
        <v>1098</v>
      </c>
      <c r="N502" s="29" t="s">
        <v>1098</v>
      </c>
      <c r="O502" s="15"/>
      <c r="P502" s="29"/>
      <c r="Q502" s="18" t="s">
        <v>33</v>
      </c>
      <c r="R502" s="18" t="s">
        <v>1102</v>
      </c>
      <c r="S502" s="18" t="s">
        <v>34</v>
      </c>
    </row>
    <row r="503" ht="168" customHeight="1" spans="1:19">
      <c r="A503" s="16">
        <v>37</v>
      </c>
      <c r="B503" s="29" t="s">
        <v>1096</v>
      </c>
      <c r="C503" s="15" t="s">
        <v>1202</v>
      </c>
      <c r="D503" s="29" t="s">
        <v>1098</v>
      </c>
      <c r="E503" s="18" t="s">
        <v>45</v>
      </c>
      <c r="F503" s="18" t="s">
        <v>73</v>
      </c>
      <c r="G503" s="18" t="s">
        <v>1184</v>
      </c>
      <c r="H503" s="29" t="s">
        <v>34</v>
      </c>
      <c r="I503" s="18" t="s">
        <v>1203</v>
      </c>
      <c r="J503" s="29">
        <v>546.4</v>
      </c>
      <c r="K503" s="18" t="s">
        <v>1186</v>
      </c>
      <c r="L503" s="29">
        <v>546.4</v>
      </c>
      <c r="M503" s="29" t="s">
        <v>1098</v>
      </c>
      <c r="N503" s="29" t="s">
        <v>1098</v>
      </c>
      <c r="O503" s="15"/>
      <c r="P503" s="29"/>
      <c r="Q503" s="18" t="s">
        <v>33</v>
      </c>
      <c r="R503" s="18" t="s">
        <v>1102</v>
      </c>
      <c r="S503" s="29" t="s">
        <v>34</v>
      </c>
    </row>
    <row r="504" ht="184" customHeight="1" spans="1:19">
      <c r="A504" s="16">
        <v>38</v>
      </c>
      <c r="B504" s="29" t="s">
        <v>1096</v>
      </c>
      <c r="C504" s="15" t="s">
        <v>1204</v>
      </c>
      <c r="D504" s="29" t="s">
        <v>1098</v>
      </c>
      <c r="E504" s="18" t="s">
        <v>45</v>
      </c>
      <c r="F504" s="18" t="s">
        <v>46</v>
      </c>
      <c r="G504" s="18" t="s">
        <v>1205</v>
      </c>
      <c r="H504" s="29" t="s">
        <v>34</v>
      </c>
      <c r="I504" s="18" t="s">
        <v>1206</v>
      </c>
      <c r="J504" s="29">
        <v>362.1</v>
      </c>
      <c r="K504" s="18" t="s">
        <v>1186</v>
      </c>
      <c r="L504" s="29">
        <v>362.1</v>
      </c>
      <c r="M504" s="29" t="s">
        <v>1098</v>
      </c>
      <c r="N504" s="29" t="s">
        <v>1098</v>
      </c>
      <c r="O504" s="15"/>
      <c r="P504" s="29"/>
      <c r="Q504" s="18" t="s">
        <v>33</v>
      </c>
      <c r="R504" s="18" t="s">
        <v>1102</v>
      </c>
      <c r="S504" s="29" t="s">
        <v>34</v>
      </c>
    </row>
    <row r="505" ht="191" customHeight="1" spans="1:19">
      <c r="A505" s="16">
        <v>39</v>
      </c>
      <c r="B505" s="29" t="s">
        <v>1096</v>
      </c>
      <c r="C505" s="15" t="s">
        <v>1207</v>
      </c>
      <c r="D505" s="29" t="s">
        <v>1098</v>
      </c>
      <c r="E505" s="19" t="s">
        <v>88</v>
      </c>
      <c r="F505" s="19" t="s">
        <v>120</v>
      </c>
      <c r="G505" s="19" t="s">
        <v>1208</v>
      </c>
      <c r="H505" s="19" t="s">
        <v>34</v>
      </c>
      <c r="I505" s="19" t="s">
        <v>1209</v>
      </c>
      <c r="J505" s="19">
        <v>300</v>
      </c>
      <c r="K505" s="19" t="s">
        <v>1186</v>
      </c>
      <c r="L505" s="19">
        <v>300</v>
      </c>
      <c r="M505" s="29" t="s">
        <v>1098</v>
      </c>
      <c r="N505" s="29" t="s">
        <v>1098</v>
      </c>
      <c r="O505" s="15"/>
      <c r="P505" s="29"/>
      <c r="Q505" s="19" t="s">
        <v>33</v>
      </c>
      <c r="R505" s="19" t="s">
        <v>1102</v>
      </c>
      <c r="S505" s="19" t="s">
        <v>34</v>
      </c>
    </row>
    <row r="506" ht="42" customHeight="1" spans="1:19">
      <c r="A506" s="16">
        <v>40</v>
      </c>
      <c r="B506" s="29" t="s">
        <v>1096</v>
      </c>
      <c r="C506" s="15" t="s">
        <v>1210</v>
      </c>
      <c r="D506" s="29" t="s">
        <v>1098</v>
      </c>
      <c r="E506" s="17" t="s">
        <v>189</v>
      </c>
      <c r="F506" s="18" t="s">
        <v>93</v>
      </c>
      <c r="G506" s="18" t="s">
        <v>94</v>
      </c>
      <c r="H506" s="18" t="s">
        <v>34</v>
      </c>
      <c r="I506" s="18" t="s">
        <v>1211</v>
      </c>
      <c r="J506" s="18">
        <v>62.5</v>
      </c>
      <c r="K506" s="18" t="s">
        <v>96</v>
      </c>
      <c r="L506" s="18">
        <v>62.5</v>
      </c>
      <c r="M506" s="29" t="s">
        <v>1098</v>
      </c>
      <c r="N506" s="29" t="s">
        <v>1098</v>
      </c>
      <c r="O506" s="15"/>
      <c r="P506" s="29"/>
      <c r="Q506" s="18" t="s">
        <v>33</v>
      </c>
      <c r="R506" s="18" t="s">
        <v>1102</v>
      </c>
      <c r="S506" s="18" t="s">
        <v>34</v>
      </c>
    </row>
    <row r="507" ht="42" customHeight="1" spans="1:19">
      <c r="A507" s="16">
        <v>41</v>
      </c>
      <c r="B507" s="29" t="s">
        <v>1096</v>
      </c>
      <c r="C507" s="15" t="s">
        <v>1212</v>
      </c>
      <c r="D507" s="29" t="s">
        <v>1098</v>
      </c>
      <c r="E507" s="17" t="s">
        <v>189</v>
      </c>
      <c r="F507" s="18" t="s">
        <v>93</v>
      </c>
      <c r="G507" s="18" t="s">
        <v>94</v>
      </c>
      <c r="H507" s="18" t="s">
        <v>34</v>
      </c>
      <c r="I507" s="18" t="s">
        <v>1182</v>
      </c>
      <c r="J507" s="18">
        <v>10</v>
      </c>
      <c r="K507" s="18" t="s">
        <v>96</v>
      </c>
      <c r="L507" s="18">
        <v>10</v>
      </c>
      <c r="M507" s="29" t="s">
        <v>1098</v>
      </c>
      <c r="N507" s="29" t="s">
        <v>1098</v>
      </c>
      <c r="O507" s="15"/>
      <c r="P507" s="29"/>
      <c r="Q507" s="18" t="s">
        <v>33</v>
      </c>
      <c r="R507" s="18" t="s">
        <v>1102</v>
      </c>
      <c r="S507" s="18" t="s">
        <v>34</v>
      </c>
    </row>
    <row r="508" ht="42" customHeight="1" spans="1:19">
      <c r="A508" s="16">
        <v>42</v>
      </c>
      <c r="B508" s="29" t="s">
        <v>1096</v>
      </c>
      <c r="C508" s="15" t="s">
        <v>1213</v>
      </c>
      <c r="D508" s="29" t="s">
        <v>1098</v>
      </c>
      <c r="E508" s="17" t="s">
        <v>88</v>
      </c>
      <c r="F508" s="18" t="s">
        <v>93</v>
      </c>
      <c r="G508" s="18" t="s">
        <v>94</v>
      </c>
      <c r="H508" s="18" t="s">
        <v>34</v>
      </c>
      <c r="I508" s="18" t="s">
        <v>1214</v>
      </c>
      <c r="J508" s="18">
        <v>4.86</v>
      </c>
      <c r="K508" s="18" t="s">
        <v>96</v>
      </c>
      <c r="L508" s="18">
        <v>10</v>
      </c>
      <c r="M508" s="29" t="s">
        <v>1098</v>
      </c>
      <c r="N508" s="29" t="s">
        <v>1098</v>
      </c>
      <c r="O508" s="15"/>
      <c r="P508" s="29"/>
      <c r="Q508" s="18" t="s">
        <v>33</v>
      </c>
      <c r="R508" s="18" t="s">
        <v>1102</v>
      </c>
      <c r="S508" s="18" t="s">
        <v>34</v>
      </c>
    </row>
    <row r="509" ht="42" customHeight="1" spans="1:19">
      <c r="A509" s="16">
        <v>43</v>
      </c>
      <c r="B509" s="29" t="s">
        <v>1096</v>
      </c>
      <c r="C509" s="15" t="s">
        <v>1215</v>
      </c>
      <c r="D509" s="29" t="s">
        <v>1098</v>
      </c>
      <c r="E509" s="17" t="s">
        <v>189</v>
      </c>
      <c r="F509" s="18" t="s">
        <v>93</v>
      </c>
      <c r="G509" s="18" t="s">
        <v>94</v>
      </c>
      <c r="H509" s="18" t="s">
        <v>34</v>
      </c>
      <c r="I509" s="18" t="s">
        <v>1216</v>
      </c>
      <c r="J509" s="18">
        <v>13.2</v>
      </c>
      <c r="K509" s="18" t="s">
        <v>99</v>
      </c>
      <c r="L509" s="18">
        <v>13.2</v>
      </c>
      <c r="M509" s="29" t="s">
        <v>1098</v>
      </c>
      <c r="N509" s="29" t="s">
        <v>1098</v>
      </c>
      <c r="O509" s="15"/>
      <c r="P509" s="29"/>
      <c r="Q509" s="18" t="s">
        <v>33</v>
      </c>
      <c r="R509" s="18" t="s">
        <v>1102</v>
      </c>
      <c r="S509" s="18" t="s">
        <v>34</v>
      </c>
    </row>
    <row r="510" ht="42" customHeight="1" spans="1:19">
      <c r="A510" s="16">
        <v>44</v>
      </c>
      <c r="B510" s="29" t="s">
        <v>1096</v>
      </c>
      <c r="C510" s="15" t="s">
        <v>1217</v>
      </c>
      <c r="D510" s="29" t="s">
        <v>1098</v>
      </c>
      <c r="E510" s="17" t="s">
        <v>189</v>
      </c>
      <c r="F510" s="18" t="s">
        <v>93</v>
      </c>
      <c r="G510" s="18" t="s">
        <v>105</v>
      </c>
      <c r="H510" s="18" t="s">
        <v>34</v>
      </c>
      <c r="I510" s="18" t="s">
        <v>1218</v>
      </c>
      <c r="J510" s="18">
        <v>31</v>
      </c>
      <c r="K510" s="18" t="s">
        <v>96</v>
      </c>
      <c r="L510" s="18">
        <v>36</v>
      </c>
      <c r="M510" s="29" t="s">
        <v>1098</v>
      </c>
      <c r="N510" s="29" t="s">
        <v>1098</v>
      </c>
      <c r="O510" s="15"/>
      <c r="P510" s="29"/>
      <c r="Q510" s="18" t="s">
        <v>33</v>
      </c>
      <c r="R510" s="18" t="s">
        <v>1102</v>
      </c>
      <c r="S510" s="18" t="s">
        <v>34</v>
      </c>
    </row>
    <row r="511" ht="42" customHeight="1" spans="1:19">
      <c r="A511" s="16">
        <v>45</v>
      </c>
      <c r="B511" s="29" t="s">
        <v>1096</v>
      </c>
      <c r="C511" s="15" t="s">
        <v>1219</v>
      </c>
      <c r="D511" s="29" t="s">
        <v>1098</v>
      </c>
      <c r="E511" s="17" t="s">
        <v>189</v>
      </c>
      <c r="F511" s="18" t="s">
        <v>93</v>
      </c>
      <c r="G511" s="18" t="s">
        <v>105</v>
      </c>
      <c r="H511" s="18" t="s">
        <v>34</v>
      </c>
      <c r="I511" s="18" t="s">
        <v>1220</v>
      </c>
      <c r="J511" s="18">
        <v>7.4</v>
      </c>
      <c r="K511" s="18" t="s">
        <v>153</v>
      </c>
      <c r="L511" s="18">
        <v>7.4</v>
      </c>
      <c r="M511" s="29" t="s">
        <v>1098</v>
      </c>
      <c r="N511" s="29" t="s">
        <v>1098</v>
      </c>
      <c r="O511" s="15"/>
      <c r="P511" s="29"/>
      <c r="Q511" s="18" t="s">
        <v>33</v>
      </c>
      <c r="R511" s="18" t="s">
        <v>1102</v>
      </c>
      <c r="S511" s="18" t="s">
        <v>34</v>
      </c>
    </row>
    <row r="512" ht="42" customHeight="1" spans="1:19">
      <c r="A512" s="16">
        <v>46</v>
      </c>
      <c r="B512" s="29" t="s">
        <v>1096</v>
      </c>
      <c r="C512" s="15" t="s">
        <v>1221</v>
      </c>
      <c r="D512" s="29" t="s">
        <v>1098</v>
      </c>
      <c r="E512" s="17" t="s">
        <v>88</v>
      </c>
      <c r="F512" s="18" t="s">
        <v>93</v>
      </c>
      <c r="G512" s="18" t="s">
        <v>110</v>
      </c>
      <c r="H512" s="18" t="s">
        <v>34</v>
      </c>
      <c r="I512" s="18" t="s">
        <v>1222</v>
      </c>
      <c r="J512" s="18">
        <v>3.79</v>
      </c>
      <c r="K512" s="18" t="s">
        <v>96</v>
      </c>
      <c r="L512" s="18">
        <v>5</v>
      </c>
      <c r="M512" s="29" t="s">
        <v>1098</v>
      </c>
      <c r="N512" s="29" t="s">
        <v>1098</v>
      </c>
      <c r="O512" s="15"/>
      <c r="P512" s="29"/>
      <c r="Q512" s="18" t="s">
        <v>33</v>
      </c>
      <c r="R512" s="18" t="s">
        <v>1102</v>
      </c>
      <c r="S512" s="18" t="s">
        <v>34</v>
      </c>
    </row>
    <row r="513" ht="91" customHeight="1" spans="1:19">
      <c r="A513" s="16">
        <v>47</v>
      </c>
      <c r="B513" s="29" t="s">
        <v>1096</v>
      </c>
      <c r="C513" s="15" t="s">
        <v>1223</v>
      </c>
      <c r="D513" s="29" t="s">
        <v>1098</v>
      </c>
      <c r="E513" s="18" t="s">
        <v>88</v>
      </c>
      <c r="F513" s="18" t="s">
        <v>41</v>
      </c>
      <c r="G513" s="18" t="s">
        <v>1224</v>
      </c>
      <c r="H513" s="18" t="s">
        <v>34</v>
      </c>
      <c r="I513" s="18" t="s">
        <v>1225</v>
      </c>
      <c r="J513" s="18">
        <v>32.4</v>
      </c>
      <c r="K513" s="18" t="s">
        <v>54</v>
      </c>
      <c r="L513" s="18">
        <v>32.4</v>
      </c>
      <c r="M513" s="29" t="s">
        <v>1098</v>
      </c>
      <c r="N513" s="29" t="s">
        <v>1098</v>
      </c>
      <c r="O513" s="15"/>
      <c r="P513" s="29"/>
      <c r="Q513" s="18" t="s">
        <v>33</v>
      </c>
      <c r="R513" s="18" t="s">
        <v>1102</v>
      </c>
      <c r="S513" s="18" t="s">
        <v>34</v>
      </c>
    </row>
    <row r="514" ht="42" customHeight="1" spans="1:19">
      <c r="A514" s="16">
        <v>48</v>
      </c>
      <c r="B514" s="29" t="s">
        <v>1096</v>
      </c>
      <c r="C514" s="15" t="s">
        <v>1226</v>
      </c>
      <c r="D514" s="29" t="s">
        <v>1098</v>
      </c>
      <c r="E514" s="18" t="s">
        <v>88</v>
      </c>
      <c r="F514" s="18" t="s">
        <v>28</v>
      </c>
      <c r="G514" s="18" t="s">
        <v>759</v>
      </c>
      <c r="H514" s="18" t="s">
        <v>1227</v>
      </c>
      <c r="I514" s="18" t="s">
        <v>1228</v>
      </c>
      <c r="J514" s="18">
        <v>26</v>
      </c>
      <c r="K514" s="18" t="s">
        <v>39</v>
      </c>
      <c r="L514" s="18">
        <v>26</v>
      </c>
      <c r="M514" s="29" t="s">
        <v>1098</v>
      </c>
      <c r="N514" s="29" t="s">
        <v>1098</v>
      </c>
      <c r="O514" s="15"/>
      <c r="P514" s="29"/>
      <c r="Q514" s="18" t="s">
        <v>33</v>
      </c>
      <c r="R514" s="18" t="s">
        <v>1102</v>
      </c>
      <c r="S514" s="18" t="s">
        <v>34</v>
      </c>
    </row>
    <row r="515" ht="82" customHeight="1" spans="1:19">
      <c r="A515" s="16">
        <v>49</v>
      </c>
      <c r="B515" s="29" t="s">
        <v>1096</v>
      </c>
      <c r="C515" s="15" t="s">
        <v>1229</v>
      </c>
      <c r="D515" s="22" t="s">
        <v>1098</v>
      </c>
      <c r="E515" s="20" t="s">
        <v>189</v>
      </c>
      <c r="F515" s="19" t="s">
        <v>120</v>
      </c>
      <c r="G515" s="19" t="s">
        <v>121</v>
      </c>
      <c r="H515" s="19" t="s">
        <v>34</v>
      </c>
      <c r="I515" s="19" t="s">
        <v>1230</v>
      </c>
      <c r="J515" s="19">
        <v>52.815</v>
      </c>
      <c r="K515" s="19" t="s">
        <v>1231</v>
      </c>
      <c r="L515" s="19">
        <v>53.275</v>
      </c>
      <c r="M515" s="22" t="s">
        <v>1098</v>
      </c>
      <c r="N515" s="22" t="s">
        <v>1098</v>
      </c>
      <c r="O515" s="19"/>
      <c r="P515" s="22"/>
      <c r="Q515" s="19" t="s">
        <v>33</v>
      </c>
      <c r="R515" s="19" t="s">
        <v>1102</v>
      </c>
      <c r="S515" s="19" t="s">
        <v>34</v>
      </c>
    </row>
    <row r="516" ht="42" customHeight="1" spans="1:19">
      <c r="A516" s="16">
        <v>50</v>
      </c>
      <c r="B516" s="29" t="s">
        <v>1096</v>
      </c>
      <c r="C516" s="15" t="s">
        <v>1232</v>
      </c>
      <c r="D516" s="22" t="s">
        <v>1098</v>
      </c>
      <c r="E516" s="19" t="s">
        <v>88</v>
      </c>
      <c r="F516" s="19" t="s">
        <v>56</v>
      </c>
      <c r="G516" s="19" t="s">
        <v>470</v>
      </c>
      <c r="H516" s="19" t="s">
        <v>1233</v>
      </c>
      <c r="I516" s="19" t="s">
        <v>1234</v>
      </c>
      <c r="J516" s="19">
        <v>30</v>
      </c>
      <c r="K516" s="19" t="s">
        <v>59</v>
      </c>
      <c r="L516" s="19">
        <v>30</v>
      </c>
      <c r="M516" s="22" t="s">
        <v>1098</v>
      </c>
      <c r="N516" s="22" t="s">
        <v>1098</v>
      </c>
      <c r="O516" s="19"/>
      <c r="P516" s="22"/>
      <c r="Q516" s="19" t="s">
        <v>33</v>
      </c>
      <c r="R516" s="19" t="s">
        <v>1102</v>
      </c>
      <c r="S516" s="19" t="s">
        <v>34</v>
      </c>
    </row>
    <row r="517" ht="42" customHeight="1" spans="1:19">
      <c r="A517" s="16">
        <v>51</v>
      </c>
      <c r="B517" s="29" t="s">
        <v>1096</v>
      </c>
      <c r="C517" s="15" t="s">
        <v>1235</v>
      </c>
      <c r="D517" s="22" t="s">
        <v>1098</v>
      </c>
      <c r="E517" s="30" t="s">
        <v>88</v>
      </c>
      <c r="F517" s="19" t="s">
        <v>51</v>
      </c>
      <c r="G517" s="30" t="s">
        <v>526</v>
      </c>
      <c r="H517" s="30" t="s">
        <v>1134</v>
      </c>
      <c r="I517" s="30" t="s">
        <v>1236</v>
      </c>
      <c r="J517" s="30">
        <v>60</v>
      </c>
      <c r="K517" s="30" t="s">
        <v>39</v>
      </c>
      <c r="L517" s="30">
        <v>60</v>
      </c>
      <c r="M517" s="22" t="s">
        <v>1098</v>
      </c>
      <c r="N517" s="22" t="s">
        <v>1098</v>
      </c>
      <c r="O517" s="19"/>
      <c r="P517" s="22"/>
      <c r="Q517" s="30" t="s">
        <v>33</v>
      </c>
      <c r="R517" s="19" t="s">
        <v>1102</v>
      </c>
      <c r="S517" s="30" t="s">
        <v>34</v>
      </c>
    </row>
    <row r="518" ht="42" customHeight="1" spans="1:19">
      <c r="A518" s="16">
        <v>52</v>
      </c>
      <c r="B518" s="29" t="s">
        <v>1096</v>
      </c>
      <c r="C518" s="15" t="s">
        <v>1237</v>
      </c>
      <c r="D518" s="22" t="s">
        <v>1098</v>
      </c>
      <c r="E518" s="19" t="s">
        <v>189</v>
      </c>
      <c r="F518" s="19" t="s">
        <v>56</v>
      </c>
      <c r="G518" s="21" t="s">
        <v>190</v>
      </c>
      <c r="H518" s="19" t="s">
        <v>34</v>
      </c>
      <c r="I518" s="19" t="s">
        <v>1238</v>
      </c>
      <c r="J518" s="19">
        <v>10</v>
      </c>
      <c r="K518" s="19" t="s">
        <v>192</v>
      </c>
      <c r="L518" s="19">
        <v>10</v>
      </c>
      <c r="M518" s="22" t="s">
        <v>1098</v>
      </c>
      <c r="N518" s="22" t="s">
        <v>1098</v>
      </c>
      <c r="O518" s="19"/>
      <c r="P518" s="22"/>
      <c r="Q518" s="19" t="s">
        <v>33</v>
      </c>
      <c r="R518" s="19" t="s">
        <v>1102</v>
      </c>
      <c r="S518" s="19" t="s">
        <v>34</v>
      </c>
    </row>
    <row r="519" ht="78" customHeight="1" spans="1:19">
      <c r="A519" s="16">
        <v>53</v>
      </c>
      <c r="B519" s="29" t="s">
        <v>1096</v>
      </c>
      <c r="C519" s="15" t="s">
        <v>1239</v>
      </c>
      <c r="D519" s="22" t="s">
        <v>1098</v>
      </c>
      <c r="E519" s="19" t="s">
        <v>405</v>
      </c>
      <c r="F519" s="19" t="s">
        <v>120</v>
      </c>
      <c r="G519" s="19" t="s">
        <v>552</v>
      </c>
      <c r="H519" s="19" t="s">
        <v>34</v>
      </c>
      <c r="I519" s="19" t="s">
        <v>1240</v>
      </c>
      <c r="J519" s="19">
        <v>122.34</v>
      </c>
      <c r="K519" s="19" t="s">
        <v>192</v>
      </c>
      <c r="L519" s="19">
        <v>123</v>
      </c>
      <c r="M519" s="22" t="s">
        <v>1098</v>
      </c>
      <c r="N519" s="22" t="s">
        <v>1098</v>
      </c>
      <c r="O519" s="19"/>
      <c r="P519" s="22"/>
      <c r="Q519" s="19" t="s">
        <v>33</v>
      </c>
      <c r="R519" s="19" t="s">
        <v>1102</v>
      </c>
      <c r="S519" s="19" t="s">
        <v>34</v>
      </c>
    </row>
    <row r="520" ht="42" customHeight="1" spans="1:19">
      <c r="A520" s="16">
        <v>54</v>
      </c>
      <c r="B520" s="29" t="s">
        <v>1096</v>
      </c>
      <c r="C520" s="15" t="s">
        <v>1241</v>
      </c>
      <c r="D520" s="22" t="s">
        <v>1098</v>
      </c>
      <c r="E520" s="19" t="s">
        <v>189</v>
      </c>
      <c r="F520" s="19" t="s">
        <v>41</v>
      </c>
      <c r="G520" s="21" t="s">
        <v>511</v>
      </c>
      <c r="H520" s="19" t="s">
        <v>34</v>
      </c>
      <c r="I520" s="19" t="s">
        <v>1242</v>
      </c>
      <c r="J520" s="19">
        <v>35</v>
      </c>
      <c r="K520" s="19" t="s">
        <v>192</v>
      </c>
      <c r="L520" s="19">
        <v>35</v>
      </c>
      <c r="M520" s="22" t="s">
        <v>1098</v>
      </c>
      <c r="N520" s="22" t="s">
        <v>1098</v>
      </c>
      <c r="O520" s="19"/>
      <c r="P520" s="22"/>
      <c r="Q520" s="19" t="s">
        <v>33</v>
      </c>
      <c r="R520" s="19" t="s">
        <v>1102</v>
      </c>
      <c r="S520" s="19" t="s">
        <v>34</v>
      </c>
    </row>
    <row r="521" ht="42" customHeight="1" spans="1:19">
      <c r="A521" s="16">
        <v>55</v>
      </c>
      <c r="B521" s="29" t="s">
        <v>1096</v>
      </c>
      <c r="C521" s="15" t="s">
        <v>1243</v>
      </c>
      <c r="D521" s="22" t="s">
        <v>1098</v>
      </c>
      <c r="E521" s="19" t="s">
        <v>189</v>
      </c>
      <c r="F521" s="19" t="s">
        <v>56</v>
      </c>
      <c r="G521" s="21" t="s">
        <v>190</v>
      </c>
      <c r="H521" s="19" t="s">
        <v>34</v>
      </c>
      <c r="I521" s="19" t="s">
        <v>1244</v>
      </c>
      <c r="J521" s="19">
        <v>47.5</v>
      </c>
      <c r="K521" s="19" t="s">
        <v>401</v>
      </c>
      <c r="L521" s="19">
        <v>47.5</v>
      </c>
      <c r="M521" s="22" t="s">
        <v>1098</v>
      </c>
      <c r="N521" s="22" t="s">
        <v>1098</v>
      </c>
      <c r="O521" s="19"/>
      <c r="P521" s="22"/>
      <c r="Q521" s="19" t="s">
        <v>33</v>
      </c>
      <c r="R521" s="19" t="s">
        <v>1102</v>
      </c>
      <c r="S521" s="19" t="s">
        <v>34</v>
      </c>
    </row>
    <row r="522" ht="42" customHeight="1" spans="1:19">
      <c r="A522" s="16">
        <v>56</v>
      </c>
      <c r="B522" s="29" t="s">
        <v>1096</v>
      </c>
      <c r="C522" s="15" t="s">
        <v>1245</v>
      </c>
      <c r="D522" s="22" t="s">
        <v>1098</v>
      </c>
      <c r="E522" s="19" t="s">
        <v>189</v>
      </c>
      <c r="F522" s="19" t="s">
        <v>28</v>
      </c>
      <c r="G522" s="19" t="s">
        <v>511</v>
      </c>
      <c r="H522" s="19" t="s">
        <v>34</v>
      </c>
      <c r="I522" s="19" t="s">
        <v>1246</v>
      </c>
      <c r="J522" s="19">
        <v>20.64</v>
      </c>
      <c r="K522" s="19" t="s">
        <v>656</v>
      </c>
      <c r="L522" s="19">
        <v>22</v>
      </c>
      <c r="M522" s="22" t="s">
        <v>1098</v>
      </c>
      <c r="N522" s="22" t="s">
        <v>1098</v>
      </c>
      <c r="O522" s="19"/>
      <c r="P522" s="22"/>
      <c r="Q522" s="19" t="s">
        <v>33</v>
      </c>
      <c r="R522" s="19" t="s">
        <v>1102</v>
      </c>
      <c r="S522" s="19" t="s">
        <v>34</v>
      </c>
    </row>
    <row r="523" ht="42" customHeight="1" spans="1:19">
      <c r="A523" s="16">
        <v>57</v>
      </c>
      <c r="B523" s="29" t="s">
        <v>1096</v>
      </c>
      <c r="C523" s="15" t="s">
        <v>1247</v>
      </c>
      <c r="D523" s="22" t="s">
        <v>1098</v>
      </c>
      <c r="E523" s="19" t="s">
        <v>189</v>
      </c>
      <c r="F523" s="19" t="s">
        <v>93</v>
      </c>
      <c r="G523" s="19" t="s">
        <v>94</v>
      </c>
      <c r="H523" s="19" t="s">
        <v>34</v>
      </c>
      <c r="I523" s="19" t="s">
        <v>1248</v>
      </c>
      <c r="J523" s="19">
        <v>17</v>
      </c>
      <c r="K523" s="19" t="s">
        <v>656</v>
      </c>
      <c r="L523" s="19">
        <v>17</v>
      </c>
      <c r="M523" s="22" t="s">
        <v>1098</v>
      </c>
      <c r="N523" s="22" t="s">
        <v>1098</v>
      </c>
      <c r="O523" s="19"/>
      <c r="P523" s="22"/>
      <c r="Q523" s="19" t="s">
        <v>33</v>
      </c>
      <c r="R523" s="19" t="s">
        <v>1102</v>
      </c>
      <c r="S523" s="19" t="s">
        <v>34</v>
      </c>
    </row>
    <row r="524" ht="42" customHeight="1" spans="1:19">
      <c r="A524" s="16">
        <v>58</v>
      </c>
      <c r="B524" s="29" t="s">
        <v>1096</v>
      </c>
      <c r="C524" s="15" t="s">
        <v>1249</v>
      </c>
      <c r="D524" s="22" t="s">
        <v>1098</v>
      </c>
      <c r="E524" s="19" t="s">
        <v>189</v>
      </c>
      <c r="F524" s="19" t="s">
        <v>36</v>
      </c>
      <c r="G524" s="19" t="s">
        <v>287</v>
      </c>
      <c r="H524" s="19" t="s">
        <v>34</v>
      </c>
      <c r="I524" s="19" t="s">
        <v>1250</v>
      </c>
      <c r="J524" s="19">
        <v>12</v>
      </c>
      <c r="K524" s="19" t="s">
        <v>656</v>
      </c>
      <c r="L524" s="19">
        <v>12</v>
      </c>
      <c r="M524" s="22" t="s">
        <v>1098</v>
      </c>
      <c r="N524" s="22" t="s">
        <v>1098</v>
      </c>
      <c r="O524" s="19"/>
      <c r="P524" s="22"/>
      <c r="Q524" s="19" t="s">
        <v>33</v>
      </c>
      <c r="R524" s="19" t="s">
        <v>1102</v>
      </c>
      <c r="S524" s="19" t="s">
        <v>34</v>
      </c>
    </row>
    <row r="525" ht="42" customHeight="1" spans="1:19">
      <c r="A525" s="16">
        <v>59</v>
      </c>
      <c r="B525" s="29" t="s">
        <v>1096</v>
      </c>
      <c r="C525" s="15" t="s">
        <v>1251</v>
      </c>
      <c r="D525" s="22" t="s">
        <v>1098</v>
      </c>
      <c r="E525" s="19" t="s">
        <v>88</v>
      </c>
      <c r="F525" s="19" t="s">
        <v>36</v>
      </c>
      <c r="G525" s="19" t="s">
        <v>37</v>
      </c>
      <c r="H525" s="19" t="s">
        <v>34</v>
      </c>
      <c r="I525" s="19" t="s">
        <v>1252</v>
      </c>
      <c r="J525" s="26">
        <v>12</v>
      </c>
      <c r="K525" s="19" t="s">
        <v>1253</v>
      </c>
      <c r="L525" s="19">
        <v>12</v>
      </c>
      <c r="M525" s="22" t="s">
        <v>1098</v>
      </c>
      <c r="N525" s="22" t="s">
        <v>1098</v>
      </c>
      <c r="O525" s="19"/>
      <c r="P525" s="22"/>
      <c r="Q525" s="19" t="s">
        <v>33</v>
      </c>
      <c r="R525" s="19" t="s">
        <v>1102</v>
      </c>
      <c r="S525" s="19" t="s">
        <v>34</v>
      </c>
    </row>
    <row r="526" ht="42" customHeight="1" spans="1:19">
      <c r="A526" s="16">
        <v>60</v>
      </c>
      <c r="B526" s="29" t="s">
        <v>1096</v>
      </c>
      <c r="C526" s="15" t="s">
        <v>1254</v>
      </c>
      <c r="D526" s="22" t="s">
        <v>1098</v>
      </c>
      <c r="E526" s="19" t="s">
        <v>88</v>
      </c>
      <c r="F526" s="19" t="s">
        <v>56</v>
      </c>
      <c r="G526" s="19" t="s">
        <v>1255</v>
      </c>
      <c r="H526" s="19" t="s">
        <v>34</v>
      </c>
      <c r="I526" s="19" t="s">
        <v>1256</v>
      </c>
      <c r="J526" s="26">
        <v>20</v>
      </c>
      <c r="K526" s="19" t="s">
        <v>1253</v>
      </c>
      <c r="L526" s="19">
        <v>20</v>
      </c>
      <c r="M526" s="22" t="s">
        <v>1098</v>
      </c>
      <c r="N526" s="22" t="s">
        <v>1098</v>
      </c>
      <c r="O526" s="19"/>
      <c r="P526" s="22"/>
      <c r="Q526" s="19" t="s">
        <v>33</v>
      </c>
      <c r="R526" s="19" t="s">
        <v>1102</v>
      </c>
      <c r="S526" s="19" t="s">
        <v>34</v>
      </c>
    </row>
    <row r="527" ht="42" customHeight="1" spans="1:19">
      <c r="A527" s="16">
        <v>61</v>
      </c>
      <c r="B527" s="29" t="s">
        <v>1096</v>
      </c>
      <c r="C527" s="15" t="s">
        <v>1257</v>
      </c>
      <c r="D527" s="22" t="s">
        <v>1098</v>
      </c>
      <c r="E527" s="19" t="s">
        <v>88</v>
      </c>
      <c r="F527" s="19" t="s">
        <v>41</v>
      </c>
      <c r="G527" s="19" t="s">
        <v>201</v>
      </c>
      <c r="H527" s="19" t="s">
        <v>1258</v>
      </c>
      <c r="I527" s="19" t="s">
        <v>1259</v>
      </c>
      <c r="J527" s="26">
        <v>8</v>
      </c>
      <c r="K527" s="19" t="s">
        <v>1260</v>
      </c>
      <c r="L527" s="19">
        <v>8</v>
      </c>
      <c r="M527" s="22" t="s">
        <v>1098</v>
      </c>
      <c r="N527" s="22" t="s">
        <v>1098</v>
      </c>
      <c r="O527" s="19"/>
      <c r="P527" s="22"/>
      <c r="Q527" s="19" t="s">
        <v>33</v>
      </c>
      <c r="R527" s="19" t="s">
        <v>1102</v>
      </c>
      <c r="S527" s="19" t="s">
        <v>34</v>
      </c>
    </row>
    <row r="528" ht="65" customHeight="1" spans="1:19">
      <c r="A528" s="16">
        <v>62</v>
      </c>
      <c r="B528" s="29" t="s">
        <v>1096</v>
      </c>
      <c r="C528" s="15" t="s">
        <v>1261</v>
      </c>
      <c r="D528" s="22" t="s">
        <v>1098</v>
      </c>
      <c r="E528" s="19" t="s">
        <v>88</v>
      </c>
      <c r="F528" s="19" t="s">
        <v>41</v>
      </c>
      <c r="G528" s="19" t="s">
        <v>1262</v>
      </c>
      <c r="H528" s="19" t="s">
        <v>34</v>
      </c>
      <c r="I528" s="19" t="s">
        <v>1263</v>
      </c>
      <c r="J528" s="26">
        <v>10</v>
      </c>
      <c r="K528" s="19" t="s">
        <v>1260</v>
      </c>
      <c r="L528" s="19">
        <v>10</v>
      </c>
      <c r="M528" s="22" t="s">
        <v>1098</v>
      </c>
      <c r="N528" s="22" t="s">
        <v>1098</v>
      </c>
      <c r="O528" s="19"/>
      <c r="P528" s="22"/>
      <c r="Q528" s="19" t="s">
        <v>33</v>
      </c>
      <c r="R528" s="19" t="s">
        <v>1102</v>
      </c>
      <c r="S528" s="19" t="s">
        <v>34</v>
      </c>
    </row>
    <row r="529" ht="42" customHeight="1" spans="1:19">
      <c r="A529" s="16">
        <v>63</v>
      </c>
      <c r="B529" s="29" t="s">
        <v>1096</v>
      </c>
      <c r="C529" s="15" t="s">
        <v>1264</v>
      </c>
      <c r="D529" s="22" t="s">
        <v>1098</v>
      </c>
      <c r="E529" s="19" t="s">
        <v>88</v>
      </c>
      <c r="F529" s="19" t="s">
        <v>46</v>
      </c>
      <c r="G529" s="19" t="s">
        <v>133</v>
      </c>
      <c r="H529" s="19" t="s">
        <v>34</v>
      </c>
      <c r="I529" s="19" t="s">
        <v>1265</v>
      </c>
      <c r="J529" s="26">
        <v>5</v>
      </c>
      <c r="K529" s="19" t="s">
        <v>1260</v>
      </c>
      <c r="L529" s="19">
        <v>5</v>
      </c>
      <c r="M529" s="22" t="s">
        <v>1098</v>
      </c>
      <c r="N529" s="22" t="s">
        <v>1098</v>
      </c>
      <c r="O529" s="19"/>
      <c r="P529" s="22"/>
      <c r="Q529" s="19" t="s">
        <v>33</v>
      </c>
      <c r="R529" s="19" t="s">
        <v>1102</v>
      </c>
      <c r="S529" s="19" t="s">
        <v>34</v>
      </c>
    </row>
    <row r="530" ht="42" customHeight="1" spans="1:19">
      <c r="A530" s="16">
        <v>64</v>
      </c>
      <c r="B530" s="29" t="s">
        <v>1096</v>
      </c>
      <c r="C530" s="15" t="s">
        <v>1266</v>
      </c>
      <c r="D530" s="22" t="s">
        <v>1098</v>
      </c>
      <c r="E530" s="19" t="s">
        <v>88</v>
      </c>
      <c r="F530" s="19" t="s">
        <v>51</v>
      </c>
      <c r="G530" s="19" t="s">
        <v>531</v>
      </c>
      <c r="H530" s="19" t="s">
        <v>34</v>
      </c>
      <c r="I530" s="19" t="s">
        <v>1267</v>
      </c>
      <c r="J530" s="26">
        <v>229.2</v>
      </c>
      <c r="K530" s="19" t="s">
        <v>1268</v>
      </c>
      <c r="L530" s="19">
        <v>229.2</v>
      </c>
      <c r="M530" s="22" t="s">
        <v>1098</v>
      </c>
      <c r="N530" s="22" t="s">
        <v>1098</v>
      </c>
      <c r="O530" s="19"/>
      <c r="P530" s="22"/>
      <c r="Q530" s="19" t="s">
        <v>33</v>
      </c>
      <c r="R530" s="19" t="s">
        <v>1102</v>
      </c>
      <c r="S530" s="19" t="s">
        <v>34</v>
      </c>
    </row>
    <row r="531" ht="42" customHeight="1" spans="1:19">
      <c r="A531" s="16">
        <v>65</v>
      </c>
      <c r="B531" s="29" t="s">
        <v>1096</v>
      </c>
      <c r="C531" s="15" t="s">
        <v>1269</v>
      </c>
      <c r="D531" s="22" t="s">
        <v>1098</v>
      </c>
      <c r="E531" s="19" t="s">
        <v>88</v>
      </c>
      <c r="F531" s="19" t="s">
        <v>93</v>
      </c>
      <c r="G531" s="19" t="s">
        <v>279</v>
      </c>
      <c r="H531" s="19" t="s">
        <v>34</v>
      </c>
      <c r="I531" s="19" t="s">
        <v>1270</v>
      </c>
      <c r="J531" s="26">
        <v>158.76</v>
      </c>
      <c r="K531" s="19" t="s">
        <v>1268</v>
      </c>
      <c r="L531" s="19">
        <v>158.76</v>
      </c>
      <c r="M531" s="22" t="s">
        <v>1098</v>
      </c>
      <c r="N531" s="22" t="s">
        <v>1098</v>
      </c>
      <c r="O531" s="19"/>
      <c r="P531" s="22"/>
      <c r="Q531" s="19" t="s">
        <v>33</v>
      </c>
      <c r="R531" s="19" t="s">
        <v>1102</v>
      </c>
      <c r="S531" s="19" t="s">
        <v>34</v>
      </c>
    </row>
    <row r="532" ht="42" customHeight="1" spans="1:19">
      <c r="A532" s="16">
        <v>66</v>
      </c>
      <c r="B532" s="29" t="s">
        <v>1096</v>
      </c>
      <c r="C532" s="15" t="s">
        <v>1271</v>
      </c>
      <c r="D532" s="22" t="s">
        <v>1098</v>
      </c>
      <c r="E532" s="19" t="s">
        <v>88</v>
      </c>
      <c r="F532" s="19" t="s">
        <v>93</v>
      </c>
      <c r="G532" s="19" t="s">
        <v>273</v>
      </c>
      <c r="H532" s="19" t="s">
        <v>34</v>
      </c>
      <c r="I532" s="19" t="s">
        <v>1272</v>
      </c>
      <c r="J532" s="54">
        <v>121.88</v>
      </c>
      <c r="K532" s="19" t="s">
        <v>1268</v>
      </c>
      <c r="L532" s="22">
        <v>121.88</v>
      </c>
      <c r="M532" s="22" t="s">
        <v>1098</v>
      </c>
      <c r="N532" s="22" t="s">
        <v>1098</v>
      </c>
      <c r="O532" s="19"/>
      <c r="P532" s="22"/>
      <c r="Q532" s="19" t="s">
        <v>33</v>
      </c>
      <c r="R532" s="19" t="s">
        <v>1102</v>
      </c>
      <c r="S532" s="19" t="s">
        <v>34</v>
      </c>
    </row>
    <row r="533" ht="42" customHeight="1" spans="1:19">
      <c r="A533" s="16">
        <v>67</v>
      </c>
      <c r="B533" s="29" t="s">
        <v>1096</v>
      </c>
      <c r="C533" s="15" t="s">
        <v>1273</v>
      </c>
      <c r="D533" s="22" t="s">
        <v>1098</v>
      </c>
      <c r="E533" s="19" t="s">
        <v>88</v>
      </c>
      <c r="F533" s="19" t="s">
        <v>73</v>
      </c>
      <c r="G533" s="19" t="s">
        <v>305</v>
      </c>
      <c r="H533" s="19" t="s">
        <v>34</v>
      </c>
      <c r="I533" s="19" t="s">
        <v>1274</v>
      </c>
      <c r="J533" s="26">
        <v>113.5</v>
      </c>
      <c r="K533" s="19" t="s">
        <v>1268</v>
      </c>
      <c r="L533" s="19">
        <v>113.5</v>
      </c>
      <c r="M533" s="22" t="s">
        <v>1098</v>
      </c>
      <c r="N533" s="22" t="s">
        <v>1098</v>
      </c>
      <c r="O533" s="19"/>
      <c r="P533" s="22"/>
      <c r="Q533" s="19" t="s">
        <v>33</v>
      </c>
      <c r="R533" s="19" t="s">
        <v>1102</v>
      </c>
      <c r="S533" s="19" t="s">
        <v>34</v>
      </c>
    </row>
    <row r="534" ht="42" customHeight="1" spans="1:19">
      <c r="A534" s="16">
        <v>68</v>
      </c>
      <c r="B534" s="29" t="s">
        <v>1096</v>
      </c>
      <c r="C534" s="15" t="s">
        <v>1275</v>
      </c>
      <c r="D534" s="22" t="s">
        <v>1098</v>
      </c>
      <c r="E534" s="19" t="s">
        <v>88</v>
      </c>
      <c r="F534" s="19" t="s">
        <v>73</v>
      </c>
      <c r="G534" s="19" t="s">
        <v>296</v>
      </c>
      <c r="H534" s="19" t="s">
        <v>34</v>
      </c>
      <c r="I534" s="19" t="s">
        <v>1274</v>
      </c>
      <c r="J534" s="26">
        <v>152.66</v>
      </c>
      <c r="K534" s="19" t="s">
        <v>1268</v>
      </c>
      <c r="L534" s="19">
        <v>152.66</v>
      </c>
      <c r="M534" s="22" t="s">
        <v>1098</v>
      </c>
      <c r="N534" s="22" t="s">
        <v>1098</v>
      </c>
      <c r="O534" s="19"/>
      <c r="P534" s="22"/>
      <c r="Q534" s="19" t="s">
        <v>33</v>
      </c>
      <c r="R534" s="19" t="s">
        <v>1102</v>
      </c>
      <c r="S534" s="19" t="s">
        <v>34</v>
      </c>
    </row>
    <row r="535" ht="42" customHeight="1" spans="1:19">
      <c r="A535" s="16">
        <v>69</v>
      </c>
      <c r="B535" s="29" t="s">
        <v>1096</v>
      </c>
      <c r="C535" s="15" t="s">
        <v>1276</v>
      </c>
      <c r="D535" s="22" t="s">
        <v>1098</v>
      </c>
      <c r="E535" s="19" t="s">
        <v>88</v>
      </c>
      <c r="F535" s="19" t="s">
        <v>120</v>
      </c>
      <c r="G535" s="19" t="s">
        <v>130</v>
      </c>
      <c r="H535" s="19" t="s">
        <v>1277</v>
      </c>
      <c r="I535" s="19" t="s">
        <v>1278</v>
      </c>
      <c r="J535" s="26">
        <v>10</v>
      </c>
      <c r="K535" s="19" t="s">
        <v>199</v>
      </c>
      <c r="L535" s="19">
        <v>10</v>
      </c>
      <c r="M535" s="22" t="s">
        <v>1098</v>
      </c>
      <c r="N535" s="22" t="s">
        <v>1098</v>
      </c>
      <c r="O535" s="19"/>
      <c r="P535" s="22"/>
      <c r="Q535" s="19" t="s">
        <v>33</v>
      </c>
      <c r="R535" s="19" t="s">
        <v>1102</v>
      </c>
      <c r="S535" s="19" t="s">
        <v>34</v>
      </c>
    </row>
    <row r="536" ht="114" customHeight="1" spans="1:19">
      <c r="A536" s="16">
        <v>70</v>
      </c>
      <c r="B536" s="29" t="s">
        <v>1096</v>
      </c>
      <c r="C536" s="15" t="s">
        <v>1279</v>
      </c>
      <c r="D536" s="22" t="s">
        <v>1098</v>
      </c>
      <c r="E536" s="19" t="s">
        <v>88</v>
      </c>
      <c r="F536" s="19" t="s">
        <v>46</v>
      </c>
      <c r="G536" s="19" t="s">
        <v>430</v>
      </c>
      <c r="H536" s="19" t="s">
        <v>1280</v>
      </c>
      <c r="I536" s="19" t="s">
        <v>1281</v>
      </c>
      <c r="J536" s="26">
        <v>228.36</v>
      </c>
      <c r="K536" s="19" t="s">
        <v>413</v>
      </c>
      <c r="L536" s="35">
        <v>235.69</v>
      </c>
      <c r="M536" s="22" t="s">
        <v>1098</v>
      </c>
      <c r="N536" s="22" t="s">
        <v>1098</v>
      </c>
      <c r="O536" s="19"/>
      <c r="P536" s="22"/>
      <c r="Q536" s="19" t="s">
        <v>33</v>
      </c>
      <c r="R536" s="19" t="s">
        <v>1102</v>
      </c>
      <c r="S536" s="19" t="s">
        <v>34</v>
      </c>
    </row>
    <row r="537" ht="97" customHeight="1" spans="1:19">
      <c r="A537" s="16">
        <v>71</v>
      </c>
      <c r="B537" s="29" t="s">
        <v>1096</v>
      </c>
      <c r="C537" s="15" t="s">
        <v>1282</v>
      </c>
      <c r="D537" s="22" t="s">
        <v>1098</v>
      </c>
      <c r="E537" s="19" t="s">
        <v>88</v>
      </c>
      <c r="F537" s="19" t="s">
        <v>51</v>
      </c>
      <c r="G537" s="19" t="s">
        <v>293</v>
      </c>
      <c r="H537" s="19" t="s">
        <v>34</v>
      </c>
      <c r="I537" s="19" t="s">
        <v>1283</v>
      </c>
      <c r="J537" s="26">
        <v>88.7874</v>
      </c>
      <c r="K537" s="19" t="s">
        <v>413</v>
      </c>
      <c r="L537" s="35">
        <v>89.25</v>
      </c>
      <c r="M537" s="22" t="s">
        <v>1098</v>
      </c>
      <c r="N537" s="22" t="s">
        <v>1098</v>
      </c>
      <c r="O537" s="19"/>
      <c r="P537" s="22"/>
      <c r="Q537" s="19" t="s">
        <v>33</v>
      </c>
      <c r="R537" s="19" t="s">
        <v>1102</v>
      </c>
      <c r="S537" s="19" t="s">
        <v>34</v>
      </c>
    </row>
    <row r="538" ht="134" customHeight="1" spans="1:19">
      <c r="A538" s="16">
        <v>72</v>
      </c>
      <c r="B538" s="29" t="s">
        <v>1096</v>
      </c>
      <c r="C538" s="15" t="s">
        <v>1284</v>
      </c>
      <c r="D538" s="22" t="s">
        <v>1098</v>
      </c>
      <c r="E538" s="19" t="s">
        <v>88</v>
      </c>
      <c r="F538" s="19" t="s">
        <v>51</v>
      </c>
      <c r="G538" s="19" t="s">
        <v>293</v>
      </c>
      <c r="H538" s="19" t="s">
        <v>34</v>
      </c>
      <c r="I538" s="19" t="s">
        <v>1285</v>
      </c>
      <c r="J538" s="26">
        <v>226.8658</v>
      </c>
      <c r="K538" s="19" t="s">
        <v>413</v>
      </c>
      <c r="L538" s="35">
        <v>226.8658</v>
      </c>
      <c r="M538" s="22" t="s">
        <v>1098</v>
      </c>
      <c r="N538" s="22" t="s">
        <v>1098</v>
      </c>
      <c r="O538" s="19"/>
      <c r="P538" s="22"/>
      <c r="Q538" s="19" t="s">
        <v>33</v>
      </c>
      <c r="R538" s="19" t="s">
        <v>1102</v>
      </c>
      <c r="S538" s="19" t="s">
        <v>34</v>
      </c>
    </row>
    <row r="539" ht="155" customHeight="1" spans="1:19">
      <c r="A539" s="16">
        <v>73</v>
      </c>
      <c r="B539" s="29" t="s">
        <v>1096</v>
      </c>
      <c r="C539" s="15" t="s">
        <v>1286</v>
      </c>
      <c r="D539" s="22" t="s">
        <v>1098</v>
      </c>
      <c r="E539" s="19" t="s">
        <v>88</v>
      </c>
      <c r="F539" s="19" t="s">
        <v>51</v>
      </c>
      <c r="G539" s="19" t="s">
        <v>1287</v>
      </c>
      <c r="H539" s="19" t="s">
        <v>34</v>
      </c>
      <c r="I539" s="19" t="s">
        <v>1288</v>
      </c>
      <c r="J539" s="26">
        <v>30.33</v>
      </c>
      <c r="K539" s="19" t="s">
        <v>413</v>
      </c>
      <c r="L539" s="35">
        <v>37.24</v>
      </c>
      <c r="M539" s="22" t="s">
        <v>1098</v>
      </c>
      <c r="N539" s="22" t="s">
        <v>1098</v>
      </c>
      <c r="O539" s="19"/>
      <c r="P539" s="22"/>
      <c r="Q539" s="19" t="s">
        <v>33</v>
      </c>
      <c r="R539" s="19" t="s">
        <v>1102</v>
      </c>
      <c r="S539" s="19" t="s">
        <v>34</v>
      </c>
    </row>
    <row r="540" ht="59" customHeight="1" spans="1:19">
      <c r="A540" s="16">
        <v>74</v>
      </c>
      <c r="B540" s="29" t="s">
        <v>1096</v>
      </c>
      <c r="C540" s="15" t="s">
        <v>1289</v>
      </c>
      <c r="D540" s="22" t="s">
        <v>1098</v>
      </c>
      <c r="E540" s="19" t="s">
        <v>88</v>
      </c>
      <c r="F540" s="19" t="s">
        <v>51</v>
      </c>
      <c r="G540" s="19" t="s">
        <v>221</v>
      </c>
      <c r="H540" s="19" t="s">
        <v>1290</v>
      </c>
      <c r="I540" s="19" t="s">
        <v>1291</v>
      </c>
      <c r="J540" s="26">
        <v>42</v>
      </c>
      <c r="K540" s="19" t="s">
        <v>413</v>
      </c>
      <c r="L540" s="35">
        <v>42</v>
      </c>
      <c r="M540" s="22" t="s">
        <v>1098</v>
      </c>
      <c r="N540" s="22" t="s">
        <v>1098</v>
      </c>
      <c r="O540" s="19"/>
      <c r="P540" s="22"/>
      <c r="Q540" s="19" t="s">
        <v>33</v>
      </c>
      <c r="R540" s="19" t="s">
        <v>1102</v>
      </c>
      <c r="S540" s="19" t="s">
        <v>34</v>
      </c>
    </row>
    <row r="541" ht="59" customHeight="1" spans="1:19">
      <c r="A541" s="16">
        <v>75</v>
      </c>
      <c r="B541" s="29" t="s">
        <v>1096</v>
      </c>
      <c r="C541" s="15" t="s">
        <v>1292</v>
      </c>
      <c r="D541" s="22" t="s">
        <v>1098</v>
      </c>
      <c r="E541" s="19" t="s">
        <v>88</v>
      </c>
      <c r="F541" s="19" t="s">
        <v>51</v>
      </c>
      <c r="G541" s="19" t="s">
        <v>224</v>
      </c>
      <c r="H541" s="19" t="s">
        <v>34</v>
      </c>
      <c r="I541" s="19" t="s">
        <v>1293</v>
      </c>
      <c r="J541" s="26">
        <v>65.19</v>
      </c>
      <c r="K541" s="19" t="s">
        <v>413</v>
      </c>
      <c r="L541" s="35">
        <v>69</v>
      </c>
      <c r="M541" s="22" t="s">
        <v>1098</v>
      </c>
      <c r="N541" s="22" t="s">
        <v>1098</v>
      </c>
      <c r="O541" s="19"/>
      <c r="P541" s="22"/>
      <c r="Q541" s="19" t="s">
        <v>33</v>
      </c>
      <c r="R541" s="19" t="s">
        <v>1102</v>
      </c>
      <c r="S541" s="19" t="s">
        <v>34</v>
      </c>
    </row>
    <row r="542" ht="122" customHeight="1" spans="1:19">
      <c r="A542" s="16">
        <v>76</v>
      </c>
      <c r="B542" s="29" t="s">
        <v>1096</v>
      </c>
      <c r="C542" s="15" t="s">
        <v>1294</v>
      </c>
      <c r="D542" s="22" t="s">
        <v>1098</v>
      </c>
      <c r="E542" s="19" t="s">
        <v>88</v>
      </c>
      <c r="F542" s="19" t="s">
        <v>36</v>
      </c>
      <c r="G542" s="19" t="s">
        <v>1295</v>
      </c>
      <c r="H542" s="19" t="s">
        <v>34</v>
      </c>
      <c r="I542" s="19" t="s">
        <v>1296</v>
      </c>
      <c r="J542" s="26">
        <v>38.5</v>
      </c>
      <c r="K542" s="19" t="s">
        <v>413</v>
      </c>
      <c r="L542" s="35">
        <v>38.5</v>
      </c>
      <c r="M542" s="22" t="s">
        <v>1098</v>
      </c>
      <c r="N542" s="22" t="s">
        <v>1098</v>
      </c>
      <c r="O542" s="19"/>
      <c r="P542" s="22"/>
      <c r="Q542" s="19" t="s">
        <v>33</v>
      </c>
      <c r="R542" s="19" t="s">
        <v>1102</v>
      </c>
      <c r="S542" s="19" t="s">
        <v>34</v>
      </c>
    </row>
    <row r="543" ht="183" customHeight="1" spans="1:19">
      <c r="A543" s="16">
        <v>77</v>
      </c>
      <c r="B543" s="29" t="s">
        <v>1096</v>
      </c>
      <c r="C543" s="15" t="s">
        <v>1297</v>
      </c>
      <c r="D543" s="22" t="s">
        <v>1098</v>
      </c>
      <c r="E543" s="19" t="s">
        <v>88</v>
      </c>
      <c r="F543" s="19" t="s">
        <v>93</v>
      </c>
      <c r="G543" s="19" t="s">
        <v>273</v>
      </c>
      <c r="H543" s="19" t="s">
        <v>1298</v>
      </c>
      <c r="I543" s="19" t="s">
        <v>1299</v>
      </c>
      <c r="J543" s="26">
        <v>139.9</v>
      </c>
      <c r="K543" s="19" t="s">
        <v>413</v>
      </c>
      <c r="L543" s="35">
        <v>139.9</v>
      </c>
      <c r="M543" s="22" t="s">
        <v>1098</v>
      </c>
      <c r="N543" s="22" t="s">
        <v>1098</v>
      </c>
      <c r="O543" s="19"/>
      <c r="P543" s="22"/>
      <c r="Q543" s="19" t="s">
        <v>33</v>
      </c>
      <c r="R543" s="19" t="s">
        <v>1102</v>
      </c>
      <c r="S543" s="19" t="s">
        <v>34</v>
      </c>
    </row>
    <row r="544" ht="87" customHeight="1" spans="1:19">
      <c r="A544" s="16">
        <v>78</v>
      </c>
      <c r="B544" s="29" t="s">
        <v>1096</v>
      </c>
      <c r="C544" s="15" t="s">
        <v>1300</v>
      </c>
      <c r="D544" s="22" t="s">
        <v>1098</v>
      </c>
      <c r="E544" s="19" t="s">
        <v>88</v>
      </c>
      <c r="F544" s="19" t="s">
        <v>93</v>
      </c>
      <c r="G544" s="19" t="s">
        <v>78</v>
      </c>
      <c r="H544" s="19" t="s">
        <v>1301</v>
      </c>
      <c r="I544" s="19" t="s">
        <v>1302</v>
      </c>
      <c r="J544" s="26">
        <v>44.62</v>
      </c>
      <c r="K544" s="19" t="s">
        <v>413</v>
      </c>
      <c r="L544" s="35">
        <v>44.62</v>
      </c>
      <c r="M544" s="22" t="s">
        <v>1098</v>
      </c>
      <c r="N544" s="22" t="s">
        <v>1098</v>
      </c>
      <c r="O544" s="19"/>
      <c r="P544" s="22"/>
      <c r="Q544" s="19" t="s">
        <v>33</v>
      </c>
      <c r="R544" s="19" t="s">
        <v>1102</v>
      </c>
      <c r="S544" s="19" t="s">
        <v>34</v>
      </c>
    </row>
    <row r="545" ht="87" customHeight="1" spans="1:19">
      <c r="A545" s="16">
        <v>79</v>
      </c>
      <c r="B545" s="29" t="s">
        <v>1096</v>
      </c>
      <c r="C545" s="15" t="s">
        <v>1303</v>
      </c>
      <c r="D545" s="22" t="s">
        <v>1098</v>
      </c>
      <c r="E545" s="19" t="s">
        <v>88</v>
      </c>
      <c r="F545" s="19" t="s">
        <v>93</v>
      </c>
      <c r="G545" s="19" t="s">
        <v>276</v>
      </c>
      <c r="H545" s="19" t="s">
        <v>34</v>
      </c>
      <c r="I545" s="19" t="s">
        <v>1304</v>
      </c>
      <c r="J545" s="26">
        <v>15</v>
      </c>
      <c r="K545" s="19" t="s">
        <v>413</v>
      </c>
      <c r="L545" s="35">
        <v>15</v>
      </c>
      <c r="M545" s="22" t="s">
        <v>1098</v>
      </c>
      <c r="N545" s="22" t="s">
        <v>1098</v>
      </c>
      <c r="O545" s="19"/>
      <c r="P545" s="22"/>
      <c r="Q545" s="19" t="s">
        <v>33</v>
      </c>
      <c r="R545" s="19" t="s">
        <v>1102</v>
      </c>
      <c r="S545" s="19" t="s">
        <v>34</v>
      </c>
    </row>
    <row r="546" ht="173" customHeight="1" spans="1:19">
      <c r="A546" s="16">
        <v>80</v>
      </c>
      <c r="B546" s="29" t="s">
        <v>1096</v>
      </c>
      <c r="C546" s="15" t="s">
        <v>1305</v>
      </c>
      <c r="D546" s="22" t="s">
        <v>1098</v>
      </c>
      <c r="E546" s="19" t="s">
        <v>88</v>
      </c>
      <c r="F546" s="19" t="s">
        <v>93</v>
      </c>
      <c r="G546" s="19" t="s">
        <v>279</v>
      </c>
      <c r="H546" s="19" t="s">
        <v>34</v>
      </c>
      <c r="I546" s="19" t="s">
        <v>1306</v>
      </c>
      <c r="J546" s="26">
        <v>356.34</v>
      </c>
      <c r="K546" s="19" t="s">
        <v>413</v>
      </c>
      <c r="L546" s="35">
        <v>356.34</v>
      </c>
      <c r="M546" s="22" t="s">
        <v>1098</v>
      </c>
      <c r="N546" s="22" t="s">
        <v>1098</v>
      </c>
      <c r="O546" s="19"/>
      <c r="P546" s="22"/>
      <c r="Q546" s="19" t="s">
        <v>33</v>
      </c>
      <c r="R546" s="19" t="s">
        <v>1102</v>
      </c>
      <c r="S546" s="19" t="s">
        <v>34</v>
      </c>
    </row>
    <row r="547" ht="87" customHeight="1" spans="1:19">
      <c r="A547" s="16">
        <v>81</v>
      </c>
      <c r="B547" s="29" t="s">
        <v>1096</v>
      </c>
      <c r="C547" s="15" t="s">
        <v>1307</v>
      </c>
      <c r="D547" s="22" t="s">
        <v>1098</v>
      </c>
      <c r="E547" s="19" t="s">
        <v>88</v>
      </c>
      <c r="F547" s="19" t="s">
        <v>73</v>
      </c>
      <c r="G547" s="19" t="s">
        <v>296</v>
      </c>
      <c r="H547" s="19" t="s">
        <v>34</v>
      </c>
      <c r="I547" s="19" t="s">
        <v>1308</v>
      </c>
      <c r="J547" s="26">
        <v>47</v>
      </c>
      <c r="K547" s="19" t="s">
        <v>413</v>
      </c>
      <c r="L547" s="35">
        <v>47</v>
      </c>
      <c r="M547" s="22" t="s">
        <v>1098</v>
      </c>
      <c r="N547" s="22" t="s">
        <v>1098</v>
      </c>
      <c r="O547" s="19"/>
      <c r="P547" s="22"/>
      <c r="Q547" s="19" t="s">
        <v>33</v>
      </c>
      <c r="R547" s="19" t="s">
        <v>1102</v>
      </c>
      <c r="S547" s="19" t="s">
        <v>34</v>
      </c>
    </row>
    <row r="548" ht="123" customHeight="1" spans="1:19">
      <c r="A548" s="16">
        <v>82</v>
      </c>
      <c r="B548" s="29" t="s">
        <v>1096</v>
      </c>
      <c r="C548" s="15" t="s">
        <v>1309</v>
      </c>
      <c r="D548" s="22" t="s">
        <v>1098</v>
      </c>
      <c r="E548" s="19" t="s">
        <v>88</v>
      </c>
      <c r="F548" s="19" t="s">
        <v>93</v>
      </c>
      <c r="G548" s="19" t="s">
        <v>276</v>
      </c>
      <c r="H548" s="19" t="s">
        <v>1310</v>
      </c>
      <c r="I548" s="19" t="s">
        <v>1311</v>
      </c>
      <c r="J548" s="26">
        <v>60.87</v>
      </c>
      <c r="K548" s="19" t="s">
        <v>1312</v>
      </c>
      <c r="L548" s="26">
        <v>60.87</v>
      </c>
      <c r="M548" s="22" t="s">
        <v>1098</v>
      </c>
      <c r="N548" s="22" t="s">
        <v>1098</v>
      </c>
      <c r="O548" s="19"/>
      <c r="P548" s="22"/>
      <c r="Q548" s="19" t="s">
        <v>33</v>
      </c>
      <c r="R548" s="19" t="s">
        <v>1102</v>
      </c>
      <c r="S548" s="19" t="s">
        <v>34</v>
      </c>
    </row>
    <row r="549" ht="87" customHeight="1" spans="1:19">
      <c r="A549" s="16">
        <v>83</v>
      </c>
      <c r="B549" s="29" t="s">
        <v>1096</v>
      </c>
      <c r="C549" s="15" t="s">
        <v>1313</v>
      </c>
      <c r="D549" s="22" t="s">
        <v>1098</v>
      </c>
      <c r="E549" s="19" t="s">
        <v>88</v>
      </c>
      <c r="F549" s="19" t="s">
        <v>73</v>
      </c>
      <c r="G549" s="19" t="s">
        <v>296</v>
      </c>
      <c r="H549" s="19" t="s">
        <v>1314</v>
      </c>
      <c r="I549" s="19" t="s">
        <v>1315</v>
      </c>
      <c r="J549" s="26">
        <v>60</v>
      </c>
      <c r="K549" s="19" t="s">
        <v>1312</v>
      </c>
      <c r="L549" s="35">
        <v>60</v>
      </c>
      <c r="M549" s="22" t="s">
        <v>1098</v>
      </c>
      <c r="N549" s="22" t="s">
        <v>1098</v>
      </c>
      <c r="O549" s="19"/>
      <c r="P549" s="22"/>
      <c r="Q549" s="19" t="s">
        <v>33</v>
      </c>
      <c r="R549" s="19" t="s">
        <v>1102</v>
      </c>
      <c r="S549" s="19" t="s">
        <v>34</v>
      </c>
    </row>
    <row r="550" ht="87" customHeight="1" spans="1:19">
      <c r="A550" s="16">
        <v>84</v>
      </c>
      <c r="B550" s="29" t="s">
        <v>1096</v>
      </c>
      <c r="C550" s="15" t="s">
        <v>1316</v>
      </c>
      <c r="D550" s="22" t="s">
        <v>1098</v>
      </c>
      <c r="E550" s="19" t="s">
        <v>88</v>
      </c>
      <c r="F550" s="19" t="s">
        <v>36</v>
      </c>
      <c r="G550" s="19" t="s">
        <v>37</v>
      </c>
      <c r="H550" s="19" t="s">
        <v>1317</v>
      </c>
      <c r="I550" s="19" t="s">
        <v>1318</v>
      </c>
      <c r="J550" s="26">
        <v>20</v>
      </c>
      <c r="K550" s="19" t="s">
        <v>1312</v>
      </c>
      <c r="L550" s="35">
        <v>20</v>
      </c>
      <c r="M550" s="22" t="s">
        <v>1098</v>
      </c>
      <c r="N550" s="22" t="s">
        <v>1098</v>
      </c>
      <c r="O550" s="19"/>
      <c r="P550" s="22"/>
      <c r="Q550" s="19" t="s">
        <v>33</v>
      </c>
      <c r="R550" s="19" t="s">
        <v>1102</v>
      </c>
      <c r="S550" s="19" t="s">
        <v>34</v>
      </c>
    </row>
    <row r="551" ht="194" customHeight="1" spans="1:19">
      <c r="A551" s="16">
        <v>85</v>
      </c>
      <c r="B551" s="29" t="s">
        <v>1096</v>
      </c>
      <c r="C551" s="15" t="s">
        <v>1319</v>
      </c>
      <c r="D551" s="22" t="s">
        <v>1098</v>
      </c>
      <c r="E551" s="19" t="s">
        <v>88</v>
      </c>
      <c r="F551" s="19" t="s">
        <v>36</v>
      </c>
      <c r="G551" s="19" t="s">
        <v>284</v>
      </c>
      <c r="H551" s="19" t="s">
        <v>1320</v>
      </c>
      <c r="I551" s="19" t="s">
        <v>1321</v>
      </c>
      <c r="J551" s="26">
        <v>101.74</v>
      </c>
      <c r="K551" s="19" t="s">
        <v>1312</v>
      </c>
      <c r="L551" s="26">
        <v>101.74</v>
      </c>
      <c r="M551" s="22" t="s">
        <v>1098</v>
      </c>
      <c r="N551" s="22" t="s">
        <v>1098</v>
      </c>
      <c r="O551" s="19"/>
      <c r="P551" s="22"/>
      <c r="Q551" s="19" t="s">
        <v>33</v>
      </c>
      <c r="R551" s="19" t="s">
        <v>1102</v>
      </c>
      <c r="S551" s="19" t="s">
        <v>34</v>
      </c>
    </row>
    <row r="552" ht="200" customHeight="1" spans="1:19">
      <c r="A552" s="16">
        <v>86</v>
      </c>
      <c r="B552" s="29" t="s">
        <v>1096</v>
      </c>
      <c r="C552" s="15" t="s">
        <v>1322</v>
      </c>
      <c r="D552" s="22" t="s">
        <v>1098</v>
      </c>
      <c r="E552" s="19" t="s">
        <v>88</v>
      </c>
      <c r="F552" s="19" t="s">
        <v>36</v>
      </c>
      <c r="G552" s="19" t="s">
        <v>1118</v>
      </c>
      <c r="H552" s="19" t="s">
        <v>1323</v>
      </c>
      <c r="I552" s="19" t="s">
        <v>1324</v>
      </c>
      <c r="J552" s="26">
        <v>58.47</v>
      </c>
      <c r="K552" s="19" t="s">
        <v>1312</v>
      </c>
      <c r="L552" s="35">
        <v>61.11</v>
      </c>
      <c r="M552" s="22" t="s">
        <v>1098</v>
      </c>
      <c r="N552" s="22" t="s">
        <v>1098</v>
      </c>
      <c r="O552" s="19"/>
      <c r="P552" s="22"/>
      <c r="Q552" s="19" t="s">
        <v>33</v>
      </c>
      <c r="R552" s="19" t="s">
        <v>1102</v>
      </c>
      <c r="S552" s="19" t="s">
        <v>34</v>
      </c>
    </row>
    <row r="553" ht="206" customHeight="1" spans="1:19">
      <c r="A553" s="16">
        <v>87</v>
      </c>
      <c r="B553" s="29" t="s">
        <v>1096</v>
      </c>
      <c r="C553" s="15" t="s">
        <v>1325</v>
      </c>
      <c r="D553" s="22" t="s">
        <v>1098</v>
      </c>
      <c r="E553" s="19" t="s">
        <v>88</v>
      </c>
      <c r="F553" s="19" t="s">
        <v>36</v>
      </c>
      <c r="G553" s="19" t="s">
        <v>833</v>
      </c>
      <c r="H553" s="19" t="s">
        <v>1326</v>
      </c>
      <c r="I553" s="19" t="s">
        <v>1327</v>
      </c>
      <c r="J553" s="26">
        <v>115.23</v>
      </c>
      <c r="K553" s="19" t="s">
        <v>1312</v>
      </c>
      <c r="L553" s="26">
        <v>115.23</v>
      </c>
      <c r="M553" s="22" t="s">
        <v>1098</v>
      </c>
      <c r="N553" s="22" t="s">
        <v>1098</v>
      </c>
      <c r="O553" s="19"/>
      <c r="P553" s="22"/>
      <c r="Q553" s="19" t="s">
        <v>33</v>
      </c>
      <c r="R553" s="19" t="s">
        <v>1102</v>
      </c>
      <c r="S553" s="19" t="s">
        <v>34</v>
      </c>
    </row>
    <row r="554" ht="87" customHeight="1" spans="1:19">
      <c r="A554" s="16">
        <v>88</v>
      </c>
      <c r="B554" s="29" t="s">
        <v>1096</v>
      </c>
      <c r="C554" s="15" t="s">
        <v>1328</v>
      </c>
      <c r="D554" s="22" t="s">
        <v>1098</v>
      </c>
      <c r="E554" s="19" t="s">
        <v>88</v>
      </c>
      <c r="F554" s="19" t="s">
        <v>41</v>
      </c>
      <c r="G554" s="19" t="s">
        <v>520</v>
      </c>
      <c r="H554" s="19" t="s">
        <v>1329</v>
      </c>
      <c r="I554" s="19" t="s">
        <v>1330</v>
      </c>
      <c r="J554" s="26">
        <v>46.31</v>
      </c>
      <c r="K554" s="19" t="s">
        <v>1312</v>
      </c>
      <c r="L554" s="35">
        <v>47.52</v>
      </c>
      <c r="M554" s="22" t="s">
        <v>1098</v>
      </c>
      <c r="N554" s="22" t="s">
        <v>1098</v>
      </c>
      <c r="O554" s="19"/>
      <c r="P554" s="22"/>
      <c r="Q554" s="19" t="s">
        <v>33</v>
      </c>
      <c r="R554" s="19" t="s">
        <v>1102</v>
      </c>
      <c r="S554" s="19" t="s">
        <v>34</v>
      </c>
    </row>
    <row r="555" ht="87" customHeight="1" spans="1:19">
      <c r="A555" s="16">
        <v>89</v>
      </c>
      <c r="B555" s="29" t="s">
        <v>1096</v>
      </c>
      <c r="C555" s="15" t="s">
        <v>1331</v>
      </c>
      <c r="D555" s="22" t="s">
        <v>1098</v>
      </c>
      <c r="E555" s="19" t="s">
        <v>88</v>
      </c>
      <c r="F555" s="19" t="s">
        <v>51</v>
      </c>
      <c r="G555" s="19" t="s">
        <v>221</v>
      </c>
      <c r="H555" s="19" t="s">
        <v>1332</v>
      </c>
      <c r="I555" s="19" t="s">
        <v>1333</v>
      </c>
      <c r="J555" s="26">
        <v>75</v>
      </c>
      <c r="K555" s="19" t="s">
        <v>1312</v>
      </c>
      <c r="L555" s="35">
        <v>75</v>
      </c>
      <c r="M555" s="22" t="s">
        <v>1098</v>
      </c>
      <c r="N555" s="22" t="s">
        <v>1098</v>
      </c>
      <c r="O555" s="19"/>
      <c r="P555" s="22"/>
      <c r="Q555" s="19" t="s">
        <v>33</v>
      </c>
      <c r="R555" s="19" t="s">
        <v>1102</v>
      </c>
      <c r="S555" s="19" t="s">
        <v>34</v>
      </c>
    </row>
    <row r="556" ht="87" customHeight="1" spans="1:19">
      <c r="A556" s="16">
        <v>90</v>
      </c>
      <c r="B556" s="29" t="s">
        <v>1096</v>
      </c>
      <c r="C556" s="15" t="s">
        <v>1334</v>
      </c>
      <c r="D556" s="22" t="s">
        <v>1098</v>
      </c>
      <c r="E556" s="19" t="s">
        <v>88</v>
      </c>
      <c r="F556" s="19" t="s">
        <v>51</v>
      </c>
      <c r="G556" s="19" t="s">
        <v>224</v>
      </c>
      <c r="H556" s="19" t="s">
        <v>1335</v>
      </c>
      <c r="I556" s="19" t="s">
        <v>1336</v>
      </c>
      <c r="J556" s="26">
        <v>59.5</v>
      </c>
      <c r="K556" s="19" t="s">
        <v>1312</v>
      </c>
      <c r="L556" s="35">
        <v>59.5</v>
      </c>
      <c r="M556" s="22" t="s">
        <v>1098</v>
      </c>
      <c r="N556" s="22" t="s">
        <v>1098</v>
      </c>
      <c r="O556" s="19"/>
      <c r="P556" s="22"/>
      <c r="Q556" s="19" t="s">
        <v>33</v>
      </c>
      <c r="R556" s="19" t="s">
        <v>1102</v>
      </c>
      <c r="S556" s="19" t="s">
        <v>34</v>
      </c>
    </row>
    <row r="557" ht="87" customHeight="1" spans="1:19">
      <c r="A557" s="16">
        <v>91</v>
      </c>
      <c r="B557" s="29" t="s">
        <v>1096</v>
      </c>
      <c r="C557" s="15" t="s">
        <v>1337</v>
      </c>
      <c r="D557" s="22" t="s">
        <v>1098</v>
      </c>
      <c r="E557" s="19" t="s">
        <v>88</v>
      </c>
      <c r="F557" s="19" t="s">
        <v>51</v>
      </c>
      <c r="G557" s="19" t="s">
        <v>293</v>
      </c>
      <c r="H557" s="19" t="s">
        <v>1338</v>
      </c>
      <c r="I557" s="19" t="s">
        <v>1339</v>
      </c>
      <c r="J557" s="26">
        <v>48.1</v>
      </c>
      <c r="K557" s="19" t="s">
        <v>1312</v>
      </c>
      <c r="L557" s="35">
        <v>55.43</v>
      </c>
      <c r="M557" s="22" t="s">
        <v>1098</v>
      </c>
      <c r="N557" s="22" t="s">
        <v>1098</v>
      </c>
      <c r="O557" s="19"/>
      <c r="P557" s="22"/>
      <c r="Q557" s="19" t="s">
        <v>33</v>
      </c>
      <c r="R557" s="19" t="s">
        <v>1102</v>
      </c>
      <c r="S557" s="19" t="s">
        <v>34</v>
      </c>
    </row>
    <row r="558" ht="33" customHeight="1" spans="1:19">
      <c r="A558" s="16">
        <v>92</v>
      </c>
      <c r="B558" s="29" t="s">
        <v>1096</v>
      </c>
      <c r="C558" s="15" t="s">
        <v>1340</v>
      </c>
      <c r="D558" s="22" t="s">
        <v>1098</v>
      </c>
      <c r="E558" s="34" t="s">
        <v>189</v>
      </c>
      <c r="F558" s="19" t="s">
        <v>41</v>
      </c>
      <c r="G558" s="19" t="s">
        <v>511</v>
      </c>
      <c r="H558" s="19" t="s">
        <v>34</v>
      </c>
      <c r="I558" s="19" t="s">
        <v>1341</v>
      </c>
      <c r="J558" s="26">
        <v>203</v>
      </c>
      <c r="K558" s="19" t="s">
        <v>1342</v>
      </c>
      <c r="L558" s="19">
        <v>203</v>
      </c>
      <c r="M558" s="22" t="s">
        <v>1098</v>
      </c>
      <c r="N558" s="22" t="s">
        <v>1098</v>
      </c>
      <c r="O558" s="19"/>
      <c r="P558" s="22"/>
      <c r="Q558" s="19" t="s">
        <v>33</v>
      </c>
      <c r="R558" s="19" t="s">
        <v>1102</v>
      </c>
      <c r="S558" s="19" t="s">
        <v>34</v>
      </c>
    </row>
    <row r="559" ht="33" customHeight="1" spans="1:19">
      <c r="A559" s="16">
        <v>93</v>
      </c>
      <c r="B559" s="29" t="s">
        <v>1096</v>
      </c>
      <c r="C559" s="15" t="s">
        <v>1343</v>
      </c>
      <c r="D559" s="22" t="s">
        <v>1098</v>
      </c>
      <c r="E559" s="30" t="s">
        <v>88</v>
      </c>
      <c r="F559" s="19" t="s">
        <v>28</v>
      </c>
      <c r="G559" s="19" t="s">
        <v>34</v>
      </c>
      <c r="H559" s="19" t="s">
        <v>34</v>
      </c>
      <c r="I559" s="19" t="s">
        <v>1344</v>
      </c>
      <c r="J559" s="55">
        <v>196.35</v>
      </c>
      <c r="K559" s="19" t="s">
        <v>1345</v>
      </c>
      <c r="L559" s="55">
        <v>196.35</v>
      </c>
      <c r="M559" s="22" t="s">
        <v>1098</v>
      </c>
      <c r="N559" s="22" t="s">
        <v>26</v>
      </c>
      <c r="O559" s="22" t="s">
        <v>26</v>
      </c>
      <c r="P559" s="22"/>
      <c r="Q559" s="19" t="s">
        <v>33</v>
      </c>
      <c r="R559" s="19" t="s">
        <v>1102</v>
      </c>
      <c r="S559" s="19" t="s">
        <v>34</v>
      </c>
    </row>
    <row r="560" ht="33" customHeight="1" spans="1:19">
      <c r="A560" s="16">
        <v>94</v>
      </c>
      <c r="B560" s="29" t="s">
        <v>1096</v>
      </c>
      <c r="C560" s="15" t="s">
        <v>1346</v>
      </c>
      <c r="D560" s="22" t="s">
        <v>1098</v>
      </c>
      <c r="E560" s="30" t="s">
        <v>88</v>
      </c>
      <c r="F560" s="19" t="s">
        <v>64</v>
      </c>
      <c r="G560" s="19" t="s">
        <v>34</v>
      </c>
      <c r="H560" s="19" t="s">
        <v>34</v>
      </c>
      <c r="I560" s="19" t="s">
        <v>1347</v>
      </c>
      <c r="J560" s="24">
        <v>179.21</v>
      </c>
      <c r="K560" s="19" t="s">
        <v>1345</v>
      </c>
      <c r="L560" s="24">
        <v>179.21</v>
      </c>
      <c r="M560" s="22" t="s">
        <v>1098</v>
      </c>
      <c r="N560" s="22" t="s">
        <v>26</v>
      </c>
      <c r="O560" s="22" t="s">
        <v>26</v>
      </c>
      <c r="P560" s="22"/>
      <c r="Q560" s="19" t="s">
        <v>33</v>
      </c>
      <c r="R560" s="19" t="s">
        <v>1102</v>
      </c>
      <c r="S560" s="19" t="s">
        <v>34</v>
      </c>
    </row>
    <row r="561" ht="33" customHeight="1" spans="1:19">
      <c r="A561" s="16">
        <v>95</v>
      </c>
      <c r="B561" s="29" t="s">
        <v>1096</v>
      </c>
      <c r="C561" s="15" t="s">
        <v>1348</v>
      </c>
      <c r="D561" s="22" t="s">
        <v>1098</v>
      </c>
      <c r="E561" s="30" t="s">
        <v>88</v>
      </c>
      <c r="F561" s="19" t="s">
        <v>1146</v>
      </c>
      <c r="G561" s="19" t="s">
        <v>34</v>
      </c>
      <c r="H561" s="19" t="s">
        <v>34</v>
      </c>
      <c r="I561" s="19" t="s">
        <v>1349</v>
      </c>
      <c r="J561" s="24">
        <v>31.06</v>
      </c>
      <c r="K561" s="19" t="s">
        <v>1345</v>
      </c>
      <c r="L561" s="24">
        <v>31.06</v>
      </c>
      <c r="M561" s="22" t="s">
        <v>1098</v>
      </c>
      <c r="N561" s="22" t="s">
        <v>26</v>
      </c>
      <c r="O561" s="22" t="s">
        <v>26</v>
      </c>
      <c r="P561" s="22"/>
      <c r="Q561" s="19" t="s">
        <v>33</v>
      </c>
      <c r="R561" s="19" t="s">
        <v>1102</v>
      </c>
      <c r="S561" s="19" t="s">
        <v>34</v>
      </c>
    </row>
    <row r="562" ht="33" customHeight="1" spans="1:19">
      <c r="A562" s="16">
        <v>96</v>
      </c>
      <c r="B562" s="29" t="s">
        <v>1096</v>
      </c>
      <c r="C562" s="15" t="s">
        <v>1350</v>
      </c>
      <c r="D562" s="22" t="s">
        <v>1098</v>
      </c>
      <c r="E562" s="30" t="s">
        <v>88</v>
      </c>
      <c r="F562" s="19" t="s">
        <v>120</v>
      </c>
      <c r="G562" s="19" t="s">
        <v>34</v>
      </c>
      <c r="H562" s="19" t="s">
        <v>34</v>
      </c>
      <c r="I562" s="19" t="s">
        <v>1351</v>
      </c>
      <c r="J562" s="55">
        <v>37.43</v>
      </c>
      <c r="K562" s="19" t="s">
        <v>1345</v>
      </c>
      <c r="L562" s="55">
        <v>37.43</v>
      </c>
      <c r="M562" s="22" t="s">
        <v>1098</v>
      </c>
      <c r="N562" s="22" t="s">
        <v>26</v>
      </c>
      <c r="O562" s="22" t="s">
        <v>26</v>
      </c>
      <c r="P562" s="22"/>
      <c r="Q562" s="19" t="s">
        <v>33</v>
      </c>
      <c r="R562" s="19" t="s">
        <v>1102</v>
      </c>
      <c r="S562" s="19" t="s">
        <v>34</v>
      </c>
    </row>
    <row r="563" ht="33" customHeight="1" spans="1:19">
      <c r="A563" s="16">
        <v>97</v>
      </c>
      <c r="B563" s="29" t="s">
        <v>1096</v>
      </c>
      <c r="C563" s="15" t="s">
        <v>1352</v>
      </c>
      <c r="D563" s="22" t="s">
        <v>1098</v>
      </c>
      <c r="E563" s="30" t="s">
        <v>88</v>
      </c>
      <c r="F563" s="19" t="s">
        <v>722</v>
      </c>
      <c r="G563" s="19" t="s">
        <v>34</v>
      </c>
      <c r="H563" s="19" t="s">
        <v>34</v>
      </c>
      <c r="I563" s="19" t="s">
        <v>1353</v>
      </c>
      <c r="J563" s="24">
        <v>41.45</v>
      </c>
      <c r="K563" s="19" t="s">
        <v>1345</v>
      </c>
      <c r="L563" s="24">
        <v>41.45</v>
      </c>
      <c r="M563" s="22" t="s">
        <v>1098</v>
      </c>
      <c r="N563" s="22" t="s">
        <v>26</v>
      </c>
      <c r="O563" s="22" t="s">
        <v>26</v>
      </c>
      <c r="P563" s="22"/>
      <c r="Q563" s="19" t="s">
        <v>33</v>
      </c>
      <c r="R563" s="19" t="s">
        <v>1102</v>
      </c>
      <c r="S563" s="19" t="s">
        <v>34</v>
      </c>
    </row>
    <row r="564" ht="33" customHeight="1" spans="1:19">
      <c r="A564" s="16">
        <v>98</v>
      </c>
      <c r="B564" s="29" t="s">
        <v>1096</v>
      </c>
      <c r="C564" s="15" t="s">
        <v>1354</v>
      </c>
      <c r="D564" s="22" t="s">
        <v>1098</v>
      </c>
      <c r="E564" s="30" t="s">
        <v>88</v>
      </c>
      <c r="F564" s="19" t="s">
        <v>46</v>
      </c>
      <c r="G564" s="19" t="s">
        <v>34</v>
      </c>
      <c r="H564" s="19" t="s">
        <v>34</v>
      </c>
      <c r="I564" s="19" t="s">
        <v>1355</v>
      </c>
      <c r="J564" s="24">
        <v>69.46</v>
      </c>
      <c r="K564" s="19" t="s">
        <v>1345</v>
      </c>
      <c r="L564" s="24">
        <v>69.46</v>
      </c>
      <c r="M564" s="22" t="s">
        <v>1098</v>
      </c>
      <c r="N564" s="22" t="s">
        <v>26</v>
      </c>
      <c r="O564" s="22" t="s">
        <v>26</v>
      </c>
      <c r="P564" s="22"/>
      <c r="Q564" s="19" t="s">
        <v>33</v>
      </c>
      <c r="R564" s="19" t="s">
        <v>1102</v>
      </c>
      <c r="S564" s="19" t="s">
        <v>34</v>
      </c>
    </row>
    <row r="565" ht="33" customHeight="1" spans="1:19">
      <c r="A565" s="16">
        <v>99</v>
      </c>
      <c r="B565" s="29" t="s">
        <v>1096</v>
      </c>
      <c r="C565" s="15" t="s">
        <v>1356</v>
      </c>
      <c r="D565" s="22" t="s">
        <v>1098</v>
      </c>
      <c r="E565" s="30" t="s">
        <v>88</v>
      </c>
      <c r="F565" s="19" t="s">
        <v>227</v>
      </c>
      <c r="G565" s="19" t="s">
        <v>34</v>
      </c>
      <c r="H565" s="19" t="s">
        <v>34</v>
      </c>
      <c r="I565" s="19" t="s">
        <v>1357</v>
      </c>
      <c r="J565" s="24">
        <v>85.54</v>
      </c>
      <c r="K565" s="19" t="s">
        <v>1345</v>
      </c>
      <c r="L565" s="24">
        <v>85.54</v>
      </c>
      <c r="M565" s="22" t="s">
        <v>1098</v>
      </c>
      <c r="N565" s="22" t="s">
        <v>26</v>
      </c>
      <c r="O565" s="22" t="s">
        <v>26</v>
      </c>
      <c r="P565" s="22"/>
      <c r="Q565" s="19" t="s">
        <v>33</v>
      </c>
      <c r="R565" s="19" t="s">
        <v>1102</v>
      </c>
      <c r="S565" s="19" t="s">
        <v>34</v>
      </c>
    </row>
    <row r="566" ht="33" customHeight="1" spans="1:19">
      <c r="A566" s="16">
        <v>100</v>
      </c>
      <c r="B566" s="29" t="s">
        <v>1096</v>
      </c>
      <c r="C566" s="15" t="s">
        <v>1358</v>
      </c>
      <c r="D566" s="22" t="s">
        <v>1098</v>
      </c>
      <c r="E566" s="30" t="s">
        <v>88</v>
      </c>
      <c r="F566" s="19" t="s">
        <v>51</v>
      </c>
      <c r="G566" s="19" t="s">
        <v>34</v>
      </c>
      <c r="H566" s="19" t="s">
        <v>34</v>
      </c>
      <c r="I566" s="19" t="s">
        <v>1359</v>
      </c>
      <c r="J566" s="24">
        <v>7.25</v>
      </c>
      <c r="K566" s="19" t="s">
        <v>1345</v>
      </c>
      <c r="L566" s="24">
        <v>7.25</v>
      </c>
      <c r="M566" s="22" t="s">
        <v>1098</v>
      </c>
      <c r="N566" s="22" t="s">
        <v>26</v>
      </c>
      <c r="O566" s="22" t="s">
        <v>26</v>
      </c>
      <c r="P566" s="22"/>
      <c r="Q566" s="19" t="s">
        <v>33</v>
      </c>
      <c r="R566" s="19" t="s">
        <v>1102</v>
      </c>
      <c r="S566" s="19" t="s">
        <v>34</v>
      </c>
    </row>
    <row r="567" ht="33" customHeight="1" spans="1:19">
      <c r="A567" s="16">
        <v>101</v>
      </c>
      <c r="B567" s="29" t="s">
        <v>1096</v>
      </c>
      <c r="C567" s="15" t="s">
        <v>1360</v>
      </c>
      <c r="D567" s="22" t="s">
        <v>1098</v>
      </c>
      <c r="E567" s="30" t="s">
        <v>88</v>
      </c>
      <c r="F567" s="19" t="s">
        <v>41</v>
      </c>
      <c r="G567" s="19" t="s">
        <v>34</v>
      </c>
      <c r="H567" s="19" t="s">
        <v>34</v>
      </c>
      <c r="I567" s="19" t="s">
        <v>1361</v>
      </c>
      <c r="J567" s="55">
        <v>32.41</v>
      </c>
      <c r="K567" s="19" t="s">
        <v>1345</v>
      </c>
      <c r="L567" s="55">
        <v>32.41</v>
      </c>
      <c r="M567" s="22" t="s">
        <v>1098</v>
      </c>
      <c r="N567" s="22" t="s">
        <v>26</v>
      </c>
      <c r="O567" s="22" t="s">
        <v>26</v>
      </c>
      <c r="P567" s="22"/>
      <c r="Q567" s="19" t="s">
        <v>33</v>
      </c>
      <c r="R567" s="19" t="s">
        <v>1102</v>
      </c>
      <c r="S567" s="19" t="s">
        <v>34</v>
      </c>
    </row>
    <row r="568" ht="33" customHeight="1" spans="1:19">
      <c r="A568" s="16">
        <v>102</v>
      </c>
      <c r="B568" s="29" t="s">
        <v>1096</v>
      </c>
      <c r="C568" s="15" t="s">
        <v>1362</v>
      </c>
      <c r="D568" s="22" t="s">
        <v>1098</v>
      </c>
      <c r="E568" s="30" t="s">
        <v>88</v>
      </c>
      <c r="F568" s="19" t="s">
        <v>115</v>
      </c>
      <c r="G568" s="19" t="s">
        <v>34</v>
      </c>
      <c r="H568" s="19" t="s">
        <v>34</v>
      </c>
      <c r="I568" s="19" t="s">
        <v>1363</v>
      </c>
      <c r="J568" s="55">
        <v>32.46</v>
      </c>
      <c r="K568" s="19" t="s">
        <v>1345</v>
      </c>
      <c r="L568" s="55">
        <v>32.46</v>
      </c>
      <c r="M568" s="22" t="s">
        <v>1098</v>
      </c>
      <c r="N568" s="22" t="s">
        <v>26</v>
      </c>
      <c r="O568" s="22" t="s">
        <v>26</v>
      </c>
      <c r="P568" s="22"/>
      <c r="Q568" s="19" t="s">
        <v>33</v>
      </c>
      <c r="R568" s="19" t="s">
        <v>1102</v>
      </c>
      <c r="S568" s="19" t="s">
        <v>34</v>
      </c>
    </row>
    <row r="569" ht="33" customHeight="1" spans="1:19">
      <c r="A569" s="16">
        <v>103</v>
      </c>
      <c r="B569" s="29" t="s">
        <v>1096</v>
      </c>
      <c r="C569" s="15" t="s">
        <v>1364</v>
      </c>
      <c r="D569" s="22" t="s">
        <v>1098</v>
      </c>
      <c r="E569" s="30" t="s">
        <v>88</v>
      </c>
      <c r="F569" s="19" t="s">
        <v>36</v>
      </c>
      <c r="G569" s="19" t="s">
        <v>34</v>
      </c>
      <c r="H569" s="19" t="s">
        <v>34</v>
      </c>
      <c r="I569" s="19" t="s">
        <v>1365</v>
      </c>
      <c r="J569" s="55">
        <v>144.17</v>
      </c>
      <c r="K569" s="19" t="s">
        <v>1345</v>
      </c>
      <c r="L569" s="55">
        <v>144.17</v>
      </c>
      <c r="M569" s="22" t="s">
        <v>1098</v>
      </c>
      <c r="N569" s="22" t="s">
        <v>26</v>
      </c>
      <c r="O569" s="22" t="s">
        <v>26</v>
      </c>
      <c r="P569" s="22"/>
      <c r="Q569" s="19" t="s">
        <v>33</v>
      </c>
      <c r="R569" s="19" t="s">
        <v>1102</v>
      </c>
      <c r="S569" s="19" t="s">
        <v>34</v>
      </c>
    </row>
    <row r="570" ht="33" customHeight="1" spans="1:19">
      <c r="A570" s="16">
        <v>104</v>
      </c>
      <c r="B570" s="29" t="s">
        <v>1096</v>
      </c>
      <c r="C570" s="15" t="s">
        <v>1366</v>
      </c>
      <c r="D570" s="22" t="s">
        <v>1098</v>
      </c>
      <c r="E570" s="30" t="s">
        <v>88</v>
      </c>
      <c r="F570" s="19" t="s">
        <v>73</v>
      </c>
      <c r="G570" s="19" t="s">
        <v>34</v>
      </c>
      <c r="H570" s="19" t="s">
        <v>34</v>
      </c>
      <c r="I570" s="19" t="s">
        <v>1367</v>
      </c>
      <c r="J570" s="55">
        <v>120.84</v>
      </c>
      <c r="K570" s="19" t="s">
        <v>1345</v>
      </c>
      <c r="L570" s="55">
        <v>120.84</v>
      </c>
      <c r="M570" s="22" t="s">
        <v>1098</v>
      </c>
      <c r="N570" s="22" t="s">
        <v>26</v>
      </c>
      <c r="O570" s="22" t="s">
        <v>26</v>
      </c>
      <c r="P570" s="22"/>
      <c r="Q570" s="19" t="s">
        <v>33</v>
      </c>
      <c r="R570" s="19" t="s">
        <v>1102</v>
      </c>
      <c r="S570" s="19" t="s">
        <v>34</v>
      </c>
    </row>
    <row r="571" ht="33" customHeight="1" spans="1:19">
      <c r="A571" s="16">
        <v>105</v>
      </c>
      <c r="B571" s="29" t="s">
        <v>1096</v>
      </c>
      <c r="C571" s="15" t="s">
        <v>1368</v>
      </c>
      <c r="D571" s="22" t="s">
        <v>1098</v>
      </c>
      <c r="E571" s="30" t="s">
        <v>88</v>
      </c>
      <c r="F571" s="19" t="s">
        <v>56</v>
      </c>
      <c r="G571" s="19" t="s">
        <v>34</v>
      </c>
      <c r="H571" s="19" t="s">
        <v>34</v>
      </c>
      <c r="I571" s="19" t="s">
        <v>1369</v>
      </c>
      <c r="J571" s="24">
        <v>58.32</v>
      </c>
      <c r="K571" s="19" t="s">
        <v>1345</v>
      </c>
      <c r="L571" s="24">
        <v>58.32</v>
      </c>
      <c r="M571" s="22" t="s">
        <v>1098</v>
      </c>
      <c r="N571" s="22" t="s">
        <v>26</v>
      </c>
      <c r="O571" s="22" t="s">
        <v>26</v>
      </c>
      <c r="P571" s="22"/>
      <c r="Q571" s="19" t="s">
        <v>33</v>
      </c>
      <c r="R571" s="19" t="s">
        <v>1102</v>
      </c>
      <c r="S571" s="19" t="s">
        <v>34</v>
      </c>
    </row>
    <row r="572" ht="33" customHeight="1" spans="1:19">
      <c r="A572" s="16">
        <v>106</v>
      </c>
      <c r="B572" s="29" t="s">
        <v>1096</v>
      </c>
      <c r="C572" s="15" t="s">
        <v>1370</v>
      </c>
      <c r="D572" s="22" t="s">
        <v>1098</v>
      </c>
      <c r="E572" s="30" t="s">
        <v>88</v>
      </c>
      <c r="F572" s="19" t="s">
        <v>93</v>
      </c>
      <c r="G572" s="19" t="s">
        <v>34</v>
      </c>
      <c r="H572" s="19" t="s">
        <v>34</v>
      </c>
      <c r="I572" s="19" t="s">
        <v>1371</v>
      </c>
      <c r="J572" s="55">
        <v>131.01</v>
      </c>
      <c r="K572" s="19" t="s">
        <v>1345</v>
      </c>
      <c r="L572" s="55">
        <v>131.01</v>
      </c>
      <c r="M572" s="22" t="s">
        <v>1098</v>
      </c>
      <c r="N572" s="22" t="s">
        <v>26</v>
      </c>
      <c r="O572" s="22" t="s">
        <v>26</v>
      </c>
      <c r="P572" s="22"/>
      <c r="Q572" s="19" t="s">
        <v>33</v>
      </c>
      <c r="R572" s="19" t="s">
        <v>1102</v>
      </c>
      <c r="S572" s="19" t="s">
        <v>34</v>
      </c>
    </row>
    <row r="573" ht="24" spans="1:19">
      <c r="A573" s="16">
        <v>107</v>
      </c>
      <c r="B573" s="29" t="s">
        <v>1096</v>
      </c>
      <c r="C573" s="15" t="s">
        <v>1372</v>
      </c>
      <c r="D573" s="22" t="s">
        <v>1098</v>
      </c>
      <c r="E573" s="34" t="s">
        <v>189</v>
      </c>
      <c r="F573" s="19" t="s">
        <v>115</v>
      </c>
      <c r="G573" s="19" t="s">
        <v>1373</v>
      </c>
      <c r="H573" s="19" t="s">
        <v>34</v>
      </c>
      <c r="I573" s="19" t="s">
        <v>1374</v>
      </c>
      <c r="J573" s="26">
        <v>30.36</v>
      </c>
      <c r="K573" s="19" t="s">
        <v>1375</v>
      </c>
      <c r="L573" s="19">
        <v>30.36</v>
      </c>
      <c r="M573" s="22" t="s">
        <v>1098</v>
      </c>
      <c r="N573" s="22" t="s">
        <v>1098</v>
      </c>
      <c r="O573" s="22"/>
      <c r="P573" s="22"/>
      <c r="Q573" s="19" t="s">
        <v>33</v>
      </c>
      <c r="R573" s="19" t="s">
        <v>1102</v>
      </c>
      <c r="S573" s="19" t="s">
        <v>34</v>
      </c>
    </row>
    <row r="574" ht="24" spans="1:19">
      <c r="A574" s="16">
        <v>108</v>
      </c>
      <c r="B574" s="29" t="s">
        <v>1096</v>
      </c>
      <c r="C574" s="15" t="s">
        <v>1376</v>
      </c>
      <c r="D574" s="22" t="s">
        <v>1098</v>
      </c>
      <c r="E574" s="34" t="s">
        <v>189</v>
      </c>
      <c r="F574" s="19" t="s">
        <v>115</v>
      </c>
      <c r="G574" s="19" t="s">
        <v>1377</v>
      </c>
      <c r="H574" s="19" t="s">
        <v>34</v>
      </c>
      <c r="I574" s="19" t="s">
        <v>1378</v>
      </c>
      <c r="J574" s="26">
        <v>20.38</v>
      </c>
      <c r="K574" s="19" t="s">
        <v>1375</v>
      </c>
      <c r="L574" s="19">
        <v>20.38</v>
      </c>
      <c r="M574" s="22" t="s">
        <v>1098</v>
      </c>
      <c r="N574" s="22" t="s">
        <v>1098</v>
      </c>
      <c r="O574" s="22"/>
      <c r="P574" s="22"/>
      <c r="Q574" s="19" t="s">
        <v>33</v>
      </c>
      <c r="R574" s="19" t="s">
        <v>1102</v>
      </c>
      <c r="S574" s="19" t="s">
        <v>34</v>
      </c>
    </row>
    <row r="575" ht="24" spans="1:19">
      <c r="A575" s="16">
        <v>109</v>
      </c>
      <c r="B575" s="29" t="s">
        <v>1096</v>
      </c>
      <c r="C575" s="15" t="s">
        <v>1379</v>
      </c>
      <c r="D575" s="22" t="s">
        <v>1098</v>
      </c>
      <c r="E575" s="34" t="s">
        <v>189</v>
      </c>
      <c r="F575" s="19" t="s">
        <v>722</v>
      </c>
      <c r="G575" s="19" t="s">
        <v>723</v>
      </c>
      <c r="H575" s="19" t="s">
        <v>34</v>
      </c>
      <c r="I575" s="19" t="s">
        <v>1380</v>
      </c>
      <c r="J575" s="26">
        <v>3.482</v>
      </c>
      <c r="K575" s="19" t="s">
        <v>1375</v>
      </c>
      <c r="L575" s="56">
        <v>4</v>
      </c>
      <c r="M575" s="22" t="s">
        <v>1098</v>
      </c>
      <c r="N575" s="22" t="s">
        <v>1098</v>
      </c>
      <c r="O575" s="22"/>
      <c r="P575" s="22"/>
      <c r="Q575" s="19" t="s">
        <v>33</v>
      </c>
      <c r="R575" s="19" t="s">
        <v>1102</v>
      </c>
      <c r="S575" s="19" t="s">
        <v>34</v>
      </c>
    </row>
    <row r="576" ht="24" spans="1:19">
      <c r="A576" s="16">
        <v>110</v>
      </c>
      <c r="B576" s="29" t="s">
        <v>1096</v>
      </c>
      <c r="C576" s="15" t="s">
        <v>1381</v>
      </c>
      <c r="D576" s="22" t="s">
        <v>1098</v>
      </c>
      <c r="E576" s="34" t="s">
        <v>189</v>
      </c>
      <c r="F576" s="19" t="s">
        <v>722</v>
      </c>
      <c r="G576" s="19" t="s">
        <v>1382</v>
      </c>
      <c r="H576" s="19" t="s">
        <v>34</v>
      </c>
      <c r="I576" s="19" t="s">
        <v>1383</v>
      </c>
      <c r="J576" s="54">
        <v>16.77</v>
      </c>
      <c r="K576" s="19" t="s">
        <v>1375</v>
      </c>
      <c r="L576" s="56">
        <v>16.77</v>
      </c>
      <c r="M576" s="22" t="s">
        <v>1098</v>
      </c>
      <c r="N576" s="22" t="s">
        <v>1098</v>
      </c>
      <c r="O576" s="22"/>
      <c r="P576" s="22"/>
      <c r="Q576" s="19" t="s">
        <v>33</v>
      </c>
      <c r="R576" s="19" t="s">
        <v>1102</v>
      </c>
      <c r="S576" s="19" t="s">
        <v>34</v>
      </c>
    </row>
    <row r="577" ht="24" spans="1:19">
      <c r="A577" s="16">
        <v>111</v>
      </c>
      <c r="B577" s="29" t="s">
        <v>1096</v>
      </c>
      <c r="C577" s="15" t="s">
        <v>1384</v>
      </c>
      <c r="D577" s="22" t="s">
        <v>1098</v>
      </c>
      <c r="E577" s="34" t="s">
        <v>189</v>
      </c>
      <c r="F577" s="19" t="s">
        <v>77</v>
      </c>
      <c r="G577" s="19" t="s">
        <v>94</v>
      </c>
      <c r="H577" s="19" t="s">
        <v>34</v>
      </c>
      <c r="I577" s="19" t="s">
        <v>1385</v>
      </c>
      <c r="J577" s="26">
        <v>25.6786</v>
      </c>
      <c r="K577" s="19" t="s">
        <v>1375</v>
      </c>
      <c r="L577" s="56">
        <v>32.72</v>
      </c>
      <c r="M577" s="22" t="s">
        <v>1098</v>
      </c>
      <c r="N577" s="22" t="s">
        <v>1098</v>
      </c>
      <c r="O577" s="22"/>
      <c r="P577" s="22"/>
      <c r="Q577" s="19" t="s">
        <v>33</v>
      </c>
      <c r="R577" s="19" t="s">
        <v>1102</v>
      </c>
      <c r="S577" s="19" t="s">
        <v>34</v>
      </c>
    </row>
    <row r="578" ht="24" spans="1:19">
      <c r="A578" s="16">
        <v>112</v>
      </c>
      <c r="B578" s="29" t="s">
        <v>1096</v>
      </c>
      <c r="C578" s="15" t="s">
        <v>1386</v>
      </c>
      <c r="D578" s="22" t="s">
        <v>1098</v>
      </c>
      <c r="E578" s="34" t="s">
        <v>189</v>
      </c>
      <c r="F578" s="19" t="s">
        <v>77</v>
      </c>
      <c r="G578" s="19" t="s">
        <v>596</v>
      </c>
      <c r="H578" s="19" t="s">
        <v>34</v>
      </c>
      <c r="I578" s="19" t="s">
        <v>1380</v>
      </c>
      <c r="J578" s="26">
        <v>3.7835</v>
      </c>
      <c r="K578" s="19" t="s">
        <v>1375</v>
      </c>
      <c r="L578" s="56">
        <v>5</v>
      </c>
      <c r="M578" s="22" t="s">
        <v>1098</v>
      </c>
      <c r="N578" s="22" t="s">
        <v>1098</v>
      </c>
      <c r="O578" s="22"/>
      <c r="P578" s="22"/>
      <c r="Q578" s="19" t="s">
        <v>33</v>
      </c>
      <c r="R578" s="19" t="s">
        <v>1102</v>
      </c>
      <c r="S578" s="19" t="s">
        <v>34</v>
      </c>
    </row>
    <row r="579" ht="24" spans="1:19">
      <c r="A579" s="16">
        <v>113</v>
      </c>
      <c r="B579" s="29" t="s">
        <v>1096</v>
      </c>
      <c r="C579" s="15" t="s">
        <v>1387</v>
      </c>
      <c r="D579" s="22" t="s">
        <v>1098</v>
      </c>
      <c r="E579" s="34" t="s">
        <v>189</v>
      </c>
      <c r="F579" s="22" t="s">
        <v>64</v>
      </c>
      <c r="G579" s="19" t="s">
        <v>69</v>
      </c>
      <c r="H579" s="19" t="s">
        <v>34</v>
      </c>
      <c r="I579" s="19" t="s">
        <v>1388</v>
      </c>
      <c r="J579" s="54">
        <v>37.61</v>
      </c>
      <c r="K579" s="19" t="s">
        <v>1375</v>
      </c>
      <c r="L579" s="56">
        <v>37.61</v>
      </c>
      <c r="M579" s="22" t="s">
        <v>1098</v>
      </c>
      <c r="N579" s="22" t="s">
        <v>1098</v>
      </c>
      <c r="O579" s="22"/>
      <c r="P579" s="22"/>
      <c r="Q579" s="19" t="s">
        <v>33</v>
      </c>
      <c r="R579" s="19" t="s">
        <v>1102</v>
      </c>
      <c r="S579" s="19" t="s">
        <v>34</v>
      </c>
    </row>
    <row r="580" ht="24" spans="1:19">
      <c r="A580" s="16">
        <v>114</v>
      </c>
      <c r="B580" s="29" t="s">
        <v>1096</v>
      </c>
      <c r="C580" s="15" t="s">
        <v>1389</v>
      </c>
      <c r="D580" s="22" t="s">
        <v>1098</v>
      </c>
      <c r="E580" s="34" t="s">
        <v>189</v>
      </c>
      <c r="F580" s="22" t="s">
        <v>64</v>
      </c>
      <c r="G580" s="19" t="s">
        <v>267</v>
      </c>
      <c r="H580" s="19" t="s">
        <v>34</v>
      </c>
      <c r="I580" s="19" t="s">
        <v>1390</v>
      </c>
      <c r="J580" s="54">
        <v>19.8</v>
      </c>
      <c r="K580" s="19" t="s">
        <v>1375</v>
      </c>
      <c r="L580" s="56">
        <v>19.8</v>
      </c>
      <c r="M580" s="22" t="s">
        <v>1098</v>
      </c>
      <c r="N580" s="22" t="s">
        <v>1098</v>
      </c>
      <c r="O580" s="22"/>
      <c r="P580" s="22"/>
      <c r="Q580" s="19" t="s">
        <v>33</v>
      </c>
      <c r="R580" s="19" t="s">
        <v>1102</v>
      </c>
      <c r="S580" s="19" t="s">
        <v>34</v>
      </c>
    </row>
    <row r="581" ht="24" spans="1:19">
      <c r="A581" s="16">
        <v>115</v>
      </c>
      <c r="B581" s="29" t="s">
        <v>1096</v>
      </c>
      <c r="C581" s="15" t="s">
        <v>1391</v>
      </c>
      <c r="D581" s="22" t="s">
        <v>1098</v>
      </c>
      <c r="E581" s="34" t="s">
        <v>189</v>
      </c>
      <c r="F581" s="19" t="s">
        <v>581</v>
      </c>
      <c r="G581" s="19" t="s">
        <v>34</v>
      </c>
      <c r="H581" s="19" t="s">
        <v>34</v>
      </c>
      <c r="I581" s="19" t="s">
        <v>1392</v>
      </c>
      <c r="J581" s="26">
        <v>25.467</v>
      </c>
      <c r="K581" s="19" t="s">
        <v>1375</v>
      </c>
      <c r="L581" s="56">
        <v>26</v>
      </c>
      <c r="M581" s="22" t="s">
        <v>1098</v>
      </c>
      <c r="N581" s="22" t="s">
        <v>1098</v>
      </c>
      <c r="O581" s="22"/>
      <c r="P581" s="22"/>
      <c r="Q581" s="19" t="s">
        <v>33</v>
      </c>
      <c r="R581" s="19" t="s">
        <v>1102</v>
      </c>
      <c r="S581" s="19" t="s">
        <v>34</v>
      </c>
    </row>
    <row r="582" ht="41" customHeight="1" spans="1:19">
      <c r="A582" s="16">
        <v>116</v>
      </c>
      <c r="B582" s="29" t="s">
        <v>1096</v>
      </c>
      <c r="C582" s="15" t="s">
        <v>1393</v>
      </c>
      <c r="D582" s="22" t="s">
        <v>1098</v>
      </c>
      <c r="E582" s="19" t="s">
        <v>189</v>
      </c>
      <c r="F582" s="19" t="s">
        <v>51</v>
      </c>
      <c r="G582" s="19" t="s">
        <v>526</v>
      </c>
      <c r="H582" s="19" t="s">
        <v>34</v>
      </c>
      <c r="I582" s="19" t="s">
        <v>1394</v>
      </c>
      <c r="J582" s="19">
        <v>2</v>
      </c>
      <c r="K582" s="19" t="s">
        <v>54</v>
      </c>
      <c r="L582" s="19">
        <v>2</v>
      </c>
      <c r="M582" s="22" t="s">
        <v>1098</v>
      </c>
      <c r="N582" s="22" t="s">
        <v>1098</v>
      </c>
      <c r="O582" s="22"/>
      <c r="P582" s="22"/>
      <c r="Q582" s="19" t="s">
        <v>33</v>
      </c>
      <c r="R582" s="19" t="s">
        <v>1102</v>
      </c>
      <c r="S582" s="19" t="s">
        <v>34</v>
      </c>
    </row>
    <row r="583" ht="41" customHeight="1" spans="1:19">
      <c r="A583" s="16">
        <v>117</v>
      </c>
      <c r="B583" s="29" t="s">
        <v>1096</v>
      </c>
      <c r="C583" s="15" t="s">
        <v>1395</v>
      </c>
      <c r="D583" s="22" t="s">
        <v>1098</v>
      </c>
      <c r="E583" s="19" t="s">
        <v>189</v>
      </c>
      <c r="F583" s="19" t="s">
        <v>41</v>
      </c>
      <c r="G583" s="19" t="s">
        <v>201</v>
      </c>
      <c r="H583" s="19" t="s">
        <v>34</v>
      </c>
      <c r="I583" s="19" t="s">
        <v>1396</v>
      </c>
      <c r="J583" s="19">
        <v>2.6</v>
      </c>
      <c r="K583" s="19" t="s">
        <v>54</v>
      </c>
      <c r="L583" s="19">
        <v>2.6</v>
      </c>
      <c r="M583" s="22" t="s">
        <v>1098</v>
      </c>
      <c r="N583" s="22" t="s">
        <v>1098</v>
      </c>
      <c r="O583" s="22"/>
      <c r="P583" s="22"/>
      <c r="Q583" s="19" t="s">
        <v>33</v>
      </c>
      <c r="R583" s="19" t="s">
        <v>1102</v>
      </c>
      <c r="S583" s="19" t="s">
        <v>34</v>
      </c>
    </row>
    <row r="584" ht="41" customHeight="1" spans="1:19">
      <c r="A584" s="16">
        <v>118</v>
      </c>
      <c r="B584" s="29" t="s">
        <v>1096</v>
      </c>
      <c r="C584" s="15" t="s">
        <v>1397</v>
      </c>
      <c r="D584" s="22" t="s">
        <v>1098</v>
      </c>
      <c r="E584" s="19" t="s">
        <v>405</v>
      </c>
      <c r="F584" s="19" t="s">
        <v>41</v>
      </c>
      <c r="G584" s="19" t="s">
        <v>517</v>
      </c>
      <c r="H584" s="19" t="s">
        <v>34</v>
      </c>
      <c r="I584" s="19" t="s">
        <v>1398</v>
      </c>
      <c r="J584" s="19">
        <v>6</v>
      </c>
      <c r="K584" s="19" t="s">
        <v>54</v>
      </c>
      <c r="L584" s="19">
        <v>6</v>
      </c>
      <c r="M584" s="22" t="s">
        <v>1098</v>
      </c>
      <c r="N584" s="22" t="s">
        <v>1098</v>
      </c>
      <c r="O584" s="22"/>
      <c r="P584" s="22"/>
      <c r="Q584" s="19" t="s">
        <v>33</v>
      </c>
      <c r="R584" s="19" t="s">
        <v>1102</v>
      </c>
      <c r="S584" s="19" t="s">
        <v>34</v>
      </c>
    </row>
    <row r="585" ht="41" customHeight="1" spans="1:19">
      <c r="A585" s="16">
        <v>119</v>
      </c>
      <c r="B585" s="29" t="s">
        <v>1096</v>
      </c>
      <c r="C585" s="15" t="s">
        <v>1399</v>
      </c>
      <c r="D585" s="22" t="s">
        <v>1098</v>
      </c>
      <c r="E585" s="19" t="s">
        <v>189</v>
      </c>
      <c r="F585" s="19" t="s">
        <v>51</v>
      </c>
      <c r="G585" s="19" t="s">
        <v>1400</v>
      </c>
      <c r="H585" s="19" t="s">
        <v>34</v>
      </c>
      <c r="I585" s="19" t="s">
        <v>1401</v>
      </c>
      <c r="J585" s="19">
        <v>31</v>
      </c>
      <c r="K585" s="19" t="s">
        <v>54</v>
      </c>
      <c r="L585" s="19">
        <v>31</v>
      </c>
      <c r="M585" s="22" t="s">
        <v>1098</v>
      </c>
      <c r="N585" s="22" t="s">
        <v>1098</v>
      </c>
      <c r="O585" s="22"/>
      <c r="P585" s="22"/>
      <c r="Q585" s="19" t="s">
        <v>33</v>
      </c>
      <c r="R585" s="19" t="s">
        <v>1102</v>
      </c>
      <c r="S585" s="19" t="s">
        <v>34</v>
      </c>
    </row>
    <row r="586" ht="41" customHeight="1" spans="1:19">
      <c r="A586" s="16">
        <v>120</v>
      </c>
      <c r="B586" s="29" t="s">
        <v>1096</v>
      </c>
      <c r="C586" s="15" t="s">
        <v>1402</v>
      </c>
      <c r="D586" s="22" t="s">
        <v>1098</v>
      </c>
      <c r="E586" s="19" t="s">
        <v>189</v>
      </c>
      <c r="F586" s="19" t="s">
        <v>77</v>
      </c>
      <c r="G586" s="19" t="s">
        <v>105</v>
      </c>
      <c r="H586" s="19" t="s">
        <v>34</v>
      </c>
      <c r="I586" s="19" t="s">
        <v>1403</v>
      </c>
      <c r="J586" s="19">
        <v>16</v>
      </c>
      <c r="K586" s="19" t="s">
        <v>54</v>
      </c>
      <c r="L586" s="19">
        <v>16</v>
      </c>
      <c r="M586" s="22" t="s">
        <v>1098</v>
      </c>
      <c r="N586" s="22" t="s">
        <v>1098</v>
      </c>
      <c r="O586" s="22"/>
      <c r="P586" s="22"/>
      <c r="Q586" s="19" t="s">
        <v>33</v>
      </c>
      <c r="R586" s="19" t="s">
        <v>1102</v>
      </c>
      <c r="S586" s="19" t="s">
        <v>34</v>
      </c>
    </row>
    <row r="587" ht="41" customHeight="1" spans="1:19">
      <c r="A587" s="16">
        <v>121</v>
      </c>
      <c r="B587" s="29" t="s">
        <v>1096</v>
      </c>
      <c r="C587" s="15" t="s">
        <v>1404</v>
      </c>
      <c r="D587" s="22" t="s">
        <v>1098</v>
      </c>
      <c r="E587" s="19" t="s">
        <v>405</v>
      </c>
      <c r="F587" s="19" t="s">
        <v>56</v>
      </c>
      <c r="G587" s="19" t="s">
        <v>470</v>
      </c>
      <c r="H587" s="19" t="s">
        <v>34</v>
      </c>
      <c r="I587" s="19" t="s">
        <v>1405</v>
      </c>
      <c r="J587" s="19">
        <v>10.4</v>
      </c>
      <c r="K587" s="19" t="s">
        <v>54</v>
      </c>
      <c r="L587" s="19">
        <v>10.4</v>
      </c>
      <c r="M587" s="22" t="s">
        <v>1098</v>
      </c>
      <c r="N587" s="22" t="s">
        <v>1098</v>
      </c>
      <c r="O587" s="22"/>
      <c r="P587" s="22"/>
      <c r="Q587" s="19" t="s">
        <v>33</v>
      </c>
      <c r="R587" s="19" t="s">
        <v>1102</v>
      </c>
      <c r="S587" s="19" t="s">
        <v>34</v>
      </c>
    </row>
    <row r="588" ht="41" customHeight="1" spans="1:19">
      <c r="A588" s="16">
        <v>122</v>
      </c>
      <c r="B588" s="29" t="s">
        <v>1096</v>
      </c>
      <c r="C588" s="15" t="s">
        <v>1406</v>
      </c>
      <c r="D588" s="22" t="s">
        <v>1098</v>
      </c>
      <c r="E588" s="19" t="s">
        <v>189</v>
      </c>
      <c r="F588" s="19" t="s">
        <v>51</v>
      </c>
      <c r="G588" s="19" t="s">
        <v>293</v>
      </c>
      <c r="H588" s="19" t="s">
        <v>1407</v>
      </c>
      <c r="I588" s="19" t="s">
        <v>1408</v>
      </c>
      <c r="J588" s="19">
        <v>15.5</v>
      </c>
      <c r="K588" s="19" t="s">
        <v>54</v>
      </c>
      <c r="L588" s="19">
        <v>15.5</v>
      </c>
      <c r="M588" s="22" t="s">
        <v>1098</v>
      </c>
      <c r="N588" s="22" t="s">
        <v>1098</v>
      </c>
      <c r="O588" s="22"/>
      <c r="P588" s="22"/>
      <c r="Q588" s="19" t="s">
        <v>33</v>
      </c>
      <c r="R588" s="19" t="s">
        <v>1102</v>
      </c>
      <c r="S588" s="19" t="s">
        <v>34</v>
      </c>
    </row>
    <row r="589" ht="41" customHeight="1" spans="1:19">
      <c r="A589" s="16">
        <v>123</v>
      </c>
      <c r="B589" s="29" t="s">
        <v>1096</v>
      </c>
      <c r="C589" s="15" t="s">
        <v>1409</v>
      </c>
      <c r="D589" s="22" t="s">
        <v>1098</v>
      </c>
      <c r="E589" s="19" t="s">
        <v>189</v>
      </c>
      <c r="F589" s="19" t="s">
        <v>41</v>
      </c>
      <c r="G589" s="19" t="s">
        <v>201</v>
      </c>
      <c r="H589" s="19" t="s">
        <v>34</v>
      </c>
      <c r="I589" s="19" t="s">
        <v>1410</v>
      </c>
      <c r="J589" s="19">
        <v>48.025</v>
      </c>
      <c r="K589" s="19" t="s">
        <v>54</v>
      </c>
      <c r="L589" s="19">
        <v>50</v>
      </c>
      <c r="M589" s="22" t="s">
        <v>1098</v>
      </c>
      <c r="N589" s="22" t="s">
        <v>1098</v>
      </c>
      <c r="O589" s="22"/>
      <c r="P589" s="22"/>
      <c r="Q589" s="19" t="s">
        <v>33</v>
      </c>
      <c r="R589" s="19" t="s">
        <v>1102</v>
      </c>
      <c r="S589" s="19" t="s">
        <v>34</v>
      </c>
    </row>
    <row r="590" ht="41" customHeight="1" spans="1:19">
      <c r="A590" s="16">
        <v>124</v>
      </c>
      <c r="B590" s="29" t="s">
        <v>1096</v>
      </c>
      <c r="C590" s="15" t="s">
        <v>1411</v>
      </c>
      <c r="D590" s="22" t="s">
        <v>1098</v>
      </c>
      <c r="E590" s="19" t="s">
        <v>189</v>
      </c>
      <c r="F590" s="19" t="s">
        <v>120</v>
      </c>
      <c r="G590" s="19" t="s">
        <v>544</v>
      </c>
      <c r="H590" s="19" t="s">
        <v>34</v>
      </c>
      <c r="I590" s="19" t="s">
        <v>1412</v>
      </c>
      <c r="J590" s="19">
        <v>37.5</v>
      </c>
      <c r="K590" s="19" t="s">
        <v>54</v>
      </c>
      <c r="L590" s="19">
        <v>37.5</v>
      </c>
      <c r="M590" s="22" t="s">
        <v>1098</v>
      </c>
      <c r="N590" s="22" t="s">
        <v>1098</v>
      </c>
      <c r="O590" s="22"/>
      <c r="P590" s="22"/>
      <c r="Q590" s="19" t="s">
        <v>33</v>
      </c>
      <c r="R590" s="19" t="s">
        <v>1102</v>
      </c>
      <c r="S590" s="19" t="s">
        <v>34</v>
      </c>
    </row>
    <row r="591" ht="41" customHeight="1" spans="1:19">
      <c r="A591" s="16">
        <v>125</v>
      </c>
      <c r="B591" s="29" t="s">
        <v>1096</v>
      </c>
      <c r="C591" s="15" t="s">
        <v>1413</v>
      </c>
      <c r="D591" s="22" t="s">
        <v>1098</v>
      </c>
      <c r="E591" s="19" t="s">
        <v>189</v>
      </c>
      <c r="F591" s="19" t="s">
        <v>51</v>
      </c>
      <c r="G591" s="19" t="s">
        <v>526</v>
      </c>
      <c r="H591" s="19" t="s">
        <v>34</v>
      </c>
      <c r="I591" s="19" t="s">
        <v>1414</v>
      </c>
      <c r="J591" s="19">
        <v>10</v>
      </c>
      <c r="K591" s="19" t="s">
        <v>54</v>
      </c>
      <c r="L591" s="19">
        <v>10</v>
      </c>
      <c r="M591" s="22" t="s">
        <v>1098</v>
      </c>
      <c r="N591" s="22" t="s">
        <v>1098</v>
      </c>
      <c r="O591" s="22"/>
      <c r="P591" s="22"/>
      <c r="Q591" s="19" t="s">
        <v>33</v>
      </c>
      <c r="R591" s="19" t="s">
        <v>1102</v>
      </c>
      <c r="S591" s="19" t="s">
        <v>34</v>
      </c>
    </row>
    <row r="592" ht="41" customHeight="1" spans="1:19">
      <c r="A592" s="16">
        <v>126</v>
      </c>
      <c r="B592" s="29" t="s">
        <v>1096</v>
      </c>
      <c r="C592" s="15" t="s">
        <v>1415</v>
      </c>
      <c r="D592" s="22" t="s">
        <v>1098</v>
      </c>
      <c r="E592" s="19" t="s">
        <v>189</v>
      </c>
      <c r="F592" s="30" t="s">
        <v>227</v>
      </c>
      <c r="G592" s="30" t="s">
        <v>74</v>
      </c>
      <c r="H592" s="30" t="s">
        <v>1416</v>
      </c>
      <c r="I592" s="30" t="s">
        <v>1417</v>
      </c>
      <c r="J592" s="30">
        <v>45</v>
      </c>
      <c r="K592" s="30" t="s">
        <v>59</v>
      </c>
      <c r="L592" s="30">
        <v>45</v>
      </c>
      <c r="M592" s="22" t="s">
        <v>1098</v>
      </c>
      <c r="N592" s="22" t="s">
        <v>1098</v>
      </c>
      <c r="O592" s="22"/>
      <c r="P592" s="22"/>
      <c r="Q592" s="30" t="s">
        <v>33</v>
      </c>
      <c r="R592" s="19" t="s">
        <v>1102</v>
      </c>
      <c r="S592" s="30" t="s">
        <v>34</v>
      </c>
    </row>
    <row r="593" ht="41" customHeight="1" spans="1:19">
      <c r="A593" s="16">
        <v>127</v>
      </c>
      <c r="B593" s="29" t="s">
        <v>1096</v>
      </c>
      <c r="C593" s="15" t="s">
        <v>1418</v>
      </c>
      <c r="D593" s="22" t="s">
        <v>1098</v>
      </c>
      <c r="E593" s="19" t="s">
        <v>189</v>
      </c>
      <c r="F593" s="19" t="s">
        <v>51</v>
      </c>
      <c r="G593" s="19" t="s">
        <v>1400</v>
      </c>
      <c r="H593" s="19" t="s">
        <v>34</v>
      </c>
      <c r="I593" s="19" t="s">
        <v>1419</v>
      </c>
      <c r="J593" s="19">
        <v>35</v>
      </c>
      <c r="K593" s="19" t="s">
        <v>59</v>
      </c>
      <c r="L593" s="19">
        <v>35</v>
      </c>
      <c r="M593" s="22" t="s">
        <v>1098</v>
      </c>
      <c r="N593" s="22" t="s">
        <v>1098</v>
      </c>
      <c r="O593" s="22"/>
      <c r="P593" s="22"/>
      <c r="Q593" s="19" t="s">
        <v>33</v>
      </c>
      <c r="R593" s="19" t="s">
        <v>1102</v>
      </c>
      <c r="S593" s="19" t="s">
        <v>34</v>
      </c>
    </row>
    <row r="594" ht="41" customHeight="1" spans="1:19">
      <c r="A594" s="16">
        <v>128</v>
      </c>
      <c r="B594" s="29" t="s">
        <v>1096</v>
      </c>
      <c r="C594" s="15" t="s">
        <v>1420</v>
      </c>
      <c r="D594" s="22" t="s">
        <v>1098</v>
      </c>
      <c r="E594" s="19" t="s">
        <v>189</v>
      </c>
      <c r="F594" s="19" t="s">
        <v>64</v>
      </c>
      <c r="G594" s="19" t="s">
        <v>270</v>
      </c>
      <c r="H594" s="19" t="s">
        <v>1421</v>
      </c>
      <c r="I594" s="19" t="s">
        <v>1422</v>
      </c>
      <c r="J594" s="19">
        <v>36</v>
      </c>
      <c r="K594" s="19" t="s">
        <v>39</v>
      </c>
      <c r="L594" s="19">
        <v>36</v>
      </c>
      <c r="M594" s="22" t="s">
        <v>1098</v>
      </c>
      <c r="N594" s="22" t="s">
        <v>1098</v>
      </c>
      <c r="O594" s="22"/>
      <c r="P594" s="22"/>
      <c r="Q594" s="19" t="s">
        <v>33</v>
      </c>
      <c r="R594" s="19" t="s">
        <v>1102</v>
      </c>
      <c r="S594" s="19" t="s">
        <v>34</v>
      </c>
    </row>
    <row r="595" ht="41" customHeight="1" spans="1:19">
      <c r="A595" s="16">
        <v>129</v>
      </c>
      <c r="B595" s="29" t="s">
        <v>1096</v>
      </c>
      <c r="C595" s="15" t="s">
        <v>1423</v>
      </c>
      <c r="D595" s="22" t="s">
        <v>1098</v>
      </c>
      <c r="E595" s="19" t="s">
        <v>189</v>
      </c>
      <c r="F595" s="19" t="s">
        <v>36</v>
      </c>
      <c r="G595" s="19" t="s">
        <v>287</v>
      </c>
      <c r="H595" s="19" t="s">
        <v>34</v>
      </c>
      <c r="I595" s="19" t="s">
        <v>1424</v>
      </c>
      <c r="J595" s="19">
        <v>48</v>
      </c>
      <c r="K595" s="19" t="s">
        <v>39</v>
      </c>
      <c r="L595" s="19">
        <v>48</v>
      </c>
      <c r="M595" s="22" t="s">
        <v>1098</v>
      </c>
      <c r="N595" s="22" t="s">
        <v>1098</v>
      </c>
      <c r="O595" s="22"/>
      <c r="P595" s="22"/>
      <c r="Q595" s="19" t="s">
        <v>33</v>
      </c>
      <c r="R595" s="19" t="s">
        <v>1102</v>
      </c>
      <c r="S595" s="19" t="s">
        <v>34</v>
      </c>
    </row>
    <row r="596" ht="41" customHeight="1" spans="1:19">
      <c r="A596" s="16">
        <v>130</v>
      </c>
      <c r="B596" s="29" t="s">
        <v>1096</v>
      </c>
      <c r="C596" s="15" t="s">
        <v>1425</v>
      </c>
      <c r="D596" s="22" t="s">
        <v>1098</v>
      </c>
      <c r="E596" s="19" t="s">
        <v>405</v>
      </c>
      <c r="F596" s="19" t="s">
        <v>73</v>
      </c>
      <c r="G596" s="19" t="s">
        <v>296</v>
      </c>
      <c r="H596" s="19" t="s">
        <v>34</v>
      </c>
      <c r="I596" s="19" t="s">
        <v>1426</v>
      </c>
      <c r="J596" s="19">
        <v>53.3</v>
      </c>
      <c r="K596" s="19" t="s">
        <v>701</v>
      </c>
      <c r="L596" s="19">
        <v>54</v>
      </c>
      <c r="M596" s="22" t="s">
        <v>1098</v>
      </c>
      <c r="N596" s="22" t="s">
        <v>1098</v>
      </c>
      <c r="O596" s="22"/>
      <c r="P596" s="22"/>
      <c r="Q596" s="19" t="s">
        <v>33</v>
      </c>
      <c r="R596" s="19" t="s">
        <v>1102</v>
      </c>
      <c r="S596" s="19" t="s">
        <v>34</v>
      </c>
    </row>
    <row r="597" ht="41" customHeight="1" spans="1:19">
      <c r="A597" s="16">
        <v>131</v>
      </c>
      <c r="B597" s="29" t="s">
        <v>1096</v>
      </c>
      <c r="C597" s="15" t="s">
        <v>1427</v>
      </c>
      <c r="D597" s="22" t="s">
        <v>1098</v>
      </c>
      <c r="E597" s="19" t="s">
        <v>405</v>
      </c>
      <c r="F597" s="19" t="s">
        <v>77</v>
      </c>
      <c r="G597" s="19" t="s">
        <v>276</v>
      </c>
      <c r="H597" s="19" t="s">
        <v>34</v>
      </c>
      <c r="I597" s="19" t="s">
        <v>1428</v>
      </c>
      <c r="J597" s="19">
        <v>46</v>
      </c>
      <c r="K597" s="19" t="s">
        <v>701</v>
      </c>
      <c r="L597" s="19">
        <v>46</v>
      </c>
      <c r="M597" s="22" t="s">
        <v>1098</v>
      </c>
      <c r="N597" s="22" t="s">
        <v>1098</v>
      </c>
      <c r="O597" s="22"/>
      <c r="P597" s="22"/>
      <c r="Q597" s="19" t="s">
        <v>33</v>
      </c>
      <c r="R597" s="19" t="s">
        <v>1102</v>
      </c>
      <c r="S597" s="19" t="s">
        <v>34</v>
      </c>
    </row>
    <row r="598" ht="41" customHeight="1" spans="1:19">
      <c r="A598" s="16">
        <v>132</v>
      </c>
      <c r="B598" s="29" t="s">
        <v>1096</v>
      </c>
      <c r="C598" s="15" t="s">
        <v>1429</v>
      </c>
      <c r="D598" s="22" t="s">
        <v>1098</v>
      </c>
      <c r="E598" s="19" t="s">
        <v>405</v>
      </c>
      <c r="F598" s="19" t="s">
        <v>77</v>
      </c>
      <c r="G598" s="19" t="s">
        <v>276</v>
      </c>
      <c r="H598" s="19" t="s">
        <v>34</v>
      </c>
      <c r="I598" s="19" t="s">
        <v>1428</v>
      </c>
      <c r="J598" s="19">
        <v>23</v>
      </c>
      <c r="K598" s="19" t="s">
        <v>1430</v>
      </c>
      <c r="L598" s="19">
        <v>23</v>
      </c>
      <c r="M598" s="22" t="s">
        <v>1098</v>
      </c>
      <c r="N598" s="22" t="s">
        <v>1098</v>
      </c>
      <c r="O598" s="22"/>
      <c r="P598" s="22"/>
      <c r="Q598" s="19" t="s">
        <v>33</v>
      </c>
      <c r="R598" s="19" t="s">
        <v>1102</v>
      </c>
      <c r="S598" s="19" t="s">
        <v>34</v>
      </c>
    </row>
    <row r="599" ht="41" customHeight="1" spans="1:19">
      <c r="A599" s="16">
        <v>133</v>
      </c>
      <c r="B599" s="29" t="s">
        <v>1096</v>
      </c>
      <c r="C599" s="15" t="s">
        <v>1431</v>
      </c>
      <c r="D599" s="22" t="s">
        <v>1098</v>
      </c>
      <c r="E599" s="19" t="s">
        <v>405</v>
      </c>
      <c r="F599" s="19" t="s">
        <v>51</v>
      </c>
      <c r="G599" s="19" t="s">
        <v>221</v>
      </c>
      <c r="H599" s="19" t="s">
        <v>34</v>
      </c>
      <c r="I599" s="19" t="s">
        <v>1432</v>
      </c>
      <c r="J599" s="19">
        <v>58.3</v>
      </c>
      <c r="K599" s="19" t="s">
        <v>653</v>
      </c>
      <c r="L599" s="19">
        <v>58.3</v>
      </c>
      <c r="M599" s="22" t="s">
        <v>1098</v>
      </c>
      <c r="N599" s="22" t="s">
        <v>1098</v>
      </c>
      <c r="O599" s="22"/>
      <c r="P599" s="22"/>
      <c r="Q599" s="19" t="s">
        <v>33</v>
      </c>
      <c r="R599" s="19" t="s">
        <v>1102</v>
      </c>
      <c r="S599" s="19" t="s">
        <v>34</v>
      </c>
    </row>
    <row r="600" ht="112" customHeight="1" spans="1:19">
      <c r="A600" s="16">
        <v>134</v>
      </c>
      <c r="B600" s="29" t="s">
        <v>1096</v>
      </c>
      <c r="C600" s="15" t="s">
        <v>1433</v>
      </c>
      <c r="D600" s="22" t="s">
        <v>1098</v>
      </c>
      <c r="E600" s="19" t="s">
        <v>189</v>
      </c>
      <c r="F600" s="19" t="s">
        <v>51</v>
      </c>
      <c r="G600" s="19" t="s">
        <v>526</v>
      </c>
      <c r="H600" s="19" t="s">
        <v>34</v>
      </c>
      <c r="I600" s="19" t="s">
        <v>1434</v>
      </c>
      <c r="J600" s="19">
        <v>27.3883</v>
      </c>
      <c r="K600" s="19" t="s">
        <v>653</v>
      </c>
      <c r="L600" s="19">
        <v>28.59</v>
      </c>
      <c r="M600" s="22" t="s">
        <v>1098</v>
      </c>
      <c r="N600" s="22" t="s">
        <v>1098</v>
      </c>
      <c r="O600" s="22"/>
      <c r="P600" s="22"/>
      <c r="Q600" s="19" t="s">
        <v>33</v>
      </c>
      <c r="R600" s="19" t="s">
        <v>1102</v>
      </c>
      <c r="S600" s="19" t="s">
        <v>34</v>
      </c>
    </row>
    <row r="601" ht="112" customHeight="1" spans="1:19">
      <c r="A601" s="16">
        <v>135</v>
      </c>
      <c r="B601" s="29" t="s">
        <v>1096</v>
      </c>
      <c r="C601" s="15" t="s">
        <v>1435</v>
      </c>
      <c r="D601" s="22" t="s">
        <v>1098</v>
      </c>
      <c r="E601" s="19" t="s">
        <v>189</v>
      </c>
      <c r="F601" s="19" t="s">
        <v>41</v>
      </c>
      <c r="G601" s="19" t="s">
        <v>517</v>
      </c>
      <c r="H601" s="19" t="s">
        <v>34</v>
      </c>
      <c r="I601" s="19" t="s">
        <v>1436</v>
      </c>
      <c r="J601" s="19">
        <v>50</v>
      </c>
      <c r="K601" s="19" t="s">
        <v>701</v>
      </c>
      <c r="L601" s="19">
        <v>50</v>
      </c>
      <c r="M601" s="22" t="s">
        <v>1098</v>
      </c>
      <c r="N601" s="22" t="s">
        <v>1098</v>
      </c>
      <c r="O601" s="22"/>
      <c r="P601" s="22"/>
      <c r="Q601" s="19" t="s">
        <v>33</v>
      </c>
      <c r="R601" s="19" t="s">
        <v>1102</v>
      </c>
      <c r="S601" s="19" t="s">
        <v>34</v>
      </c>
    </row>
    <row r="602" ht="41" customHeight="1" spans="1:19">
      <c r="A602" s="16">
        <v>136</v>
      </c>
      <c r="B602" s="29" t="s">
        <v>1096</v>
      </c>
      <c r="C602" s="15" t="s">
        <v>1437</v>
      </c>
      <c r="D602" s="22" t="s">
        <v>1098</v>
      </c>
      <c r="E602" s="19" t="s">
        <v>189</v>
      </c>
      <c r="F602" s="19" t="s">
        <v>41</v>
      </c>
      <c r="G602" s="19" t="s">
        <v>665</v>
      </c>
      <c r="H602" s="19" t="s">
        <v>34</v>
      </c>
      <c r="I602" s="19" t="s">
        <v>1438</v>
      </c>
      <c r="J602" s="19">
        <v>15</v>
      </c>
      <c r="K602" s="19" t="s">
        <v>701</v>
      </c>
      <c r="L602" s="19">
        <v>15</v>
      </c>
      <c r="M602" s="22" t="s">
        <v>1098</v>
      </c>
      <c r="N602" s="22" t="s">
        <v>1098</v>
      </c>
      <c r="O602" s="22"/>
      <c r="P602" s="22"/>
      <c r="Q602" s="19" t="s">
        <v>33</v>
      </c>
      <c r="R602" s="19" t="s">
        <v>1102</v>
      </c>
      <c r="S602" s="19" t="s">
        <v>34</v>
      </c>
    </row>
    <row r="603" ht="41" customHeight="1" spans="1:19">
      <c r="A603" s="16">
        <v>137</v>
      </c>
      <c r="B603" s="29" t="s">
        <v>1096</v>
      </c>
      <c r="C603" s="15" t="s">
        <v>1439</v>
      </c>
      <c r="D603" s="22" t="s">
        <v>1098</v>
      </c>
      <c r="E603" s="19" t="s">
        <v>189</v>
      </c>
      <c r="F603" s="19" t="s">
        <v>56</v>
      </c>
      <c r="G603" s="19" t="s">
        <v>190</v>
      </c>
      <c r="H603" s="19" t="s">
        <v>34</v>
      </c>
      <c r="I603" s="19" t="s">
        <v>1440</v>
      </c>
      <c r="J603" s="19">
        <v>7.1</v>
      </c>
      <c r="K603" s="19" t="s">
        <v>1441</v>
      </c>
      <c r="L603" s="19">
        <v>7.1</v>
      </c>
      <c r="M603" s="22" t="s">
        <v>1098</v>
      </c>
      <c r="N603" s="22" t="s">
        <v>1098</v>
      </c>
      <c r="O603" s="22"/>
      <c r="P603" s="22"/>
      <c r="Q603" s="19" t="s">
        <v>33</v>
      </c>
      <c r="R603" s="19" t="s">
        <v>1102</v>
      </c>
      <c r="S603" s="19" t="s">
        <v>34</v>
      </c>
    </row>
    <row r="604" ht="41" customHeight="1" spans="1:19">
      <c r="A604" s="16">
        <v>138</v>
      </c>
      <c r="B604" s="29" t="s">
        <v>1096</v>
      </c>
      <c r="C604" s="15" t="s">
        <v>1442</v>
      </c>
      <c r="D604" s="22" t="s">
        <v>1098</v>
      </c>
      <c r="E604" s="19" t="s">
        <v>405</v>
      </c>
      <c r="F604" s="19" t="s">
        <v>73</v>
      </c>
      <c r="G604" s="19" t="s">
        <v>296</v>
      </c>
      <c r="H604" s="19" t="s">
        <v>34</v>
      </c>
      <c r="I604" s="19" t="s">
        <v>1443</v>
      </c>
      <c r="J604" s="19">
        <v>11.73</v>
      </c>
      <c r="K604" s="19" t="s">
        <v>653</v>
      </c>
      <c r="L604" s="19">
        <v>12</v>
      </c>
      <c r="M604" s="22" t="s">
        <v>1098</v>
      </c>
      <c r="N604" s="22" t="s">
        <v>1098</v>
      </c>
      <c r="O604" s="22"/>
      <c r="P604" s="22"/>
      <c r="Q604" s="19" t="s">
        <v>33</v>
      </c>
      <c r="R604" s="19" t="s">
        <v>1102</v>
      </c>
      <c r="S604" s="19" t="s">
        <v>34</v>
      </c>
    </row>
    <row r="605" ht="41" customHeight="1" spans="1:19">
      <c r="A605" s="16">
        <v>139</v>
      </c>
      <c r="B605" s="29" t="s">
        <v>1096</v>
      </c>
      <c r="C605" s="15" t="s">
        <v>1444</v>
      </c>
      <c r="D605" s="22" t="s">
        <v>1098</v>
      </c>
      <c r="E605" s="19" t="s">
        <v>189</v>
      </c>
      <c r="F605" s="19" t="s">
        <v>41</v>
      </c>
      <c r="G605" s="19" t="s">
        <v>201</v>
      </c>
      <c r="H605" s="19" t="s">
        <v>34</v>
      </c>
      <c r="I605" s="19" t="s">
        <v>1445</v>
      </c>
      <c r="J605" s="19">
        <v>4</v>
      </c>
      <c r="K605" s="19" t="s">
        <v>701</v>
      </c>
      <c r="L605" s="19">
        <v>4</v>
      </c>
      <c r="M605" s="22" t="s">
        <v>1098</v>
      </c>
      <c r="N605" s="22" t="s">
        <v>1098</v>
      </c>
      <c r="O605" s="22"/>
      <c r="P605" s="22"/>
      <c r="Q605" s="19" t="s">
        <v>33</v>
      </c>
      <c r="R605" s="19" t="s">
        <v>1102</v>
      </c>
      <c r="S605" s="19" t="s">
        <v>34</v>
      </c>
    </row>
    <row r="606" ht="41" customHeight="1" spans="1:19">
      <c r="A606" s="16">
        <v>140</v>
      </c>
      <c r="B606" s="29" t="s">
        <v>1096</v>
      </c>
      <c r="C606" s="15" t="s">
        <v>1446</v>
      </c>
      <c r="D606" s="22" t="s">
        <v>1098</v>
      </c>
      <c r="E606" s="19" t="s">
        <v>405</v>
      </c>
      <c r="F606" s="19" t="s">
        <v>51</v>
      </c>
      <c r="G606" s="19" t="s">
        <v>526</v>
      </c>
      <c r="H606" s="19" t="s">
        <v>34</v>
      </c>
      <c r="I606" s="19" t="s">
        <v>1447</v>
      </c>
      <c r="J606" s="19">
        <v>6</v>
      </c>
      <c r="K606" s="19" t="s">
        <v>653</v>
      </c>
      <c r="L606" s="19">
        <v>6</v>
      </c>
      <c r="M606" s="22" t="s">
        <v>1098</v>
      </c>
      <c r="N606" s="22" t="s">
        <v>1098</v>
      </c>
      <c r="O606" s="22"/>
      <c r="P606" s="22"/>
      <c r="Q606" s="19" t="s">
        <v>33</v>
      </c>
      <c r="R606" s="19" t="s">
        <v>1102</v>
      </c>
      <c r="S606" s="19" t="s">
        <v>34</v>
      </c>
    </row>
    <row r="607" ht="67" customHeight="1" spans="1:19">
      <c r="A607" s="16">
        <v>141</v>
      </c>
      <c r="B607" s="29" t="s">
        <v>1096</v>
      </c>
      <c r="C607" s="15" t="s">
        <v>1448</v>
      </c>
      <c r="D607" s="22" t="s">
        <v>1098</v>
      </c>
      <c r="E607" s="19" t="s">
        <v>189</v>
      </c>
      <c r="F607" s="19" t="s">
        <v>56</v>
      </c>
      <c r="G607" s="19" t="s">
        <v>427</v>
      </c>
      <c r="H607" s="19" t="s">
        <v>34</v>
      </c>
      <c r="I607" s="19" t="s">
        <v>1449</v>
      </c>
      <c r="J607" s="19">
        <v>25.56</v>
      </c>
      <c r="K607" s="19" t="s">
        <v>653</v>
      </c>
      <c r="L607" s="19">
        <v>25.56</v>
      </c>
      <c r="M607" s="22" t="s">
        <v>1098</v>
      </c>
      <c r="N607" s="22" t="s">
        <v>1098</v>
      </c>
      <c r="O607" s="22"/>
      <c r="P607" s="22"/>
      <c r="Q607" s="19" t="s">
        <v>33</v>
      </c>
      <c r="R607" s="19" t="s">
        <v>1102</v>
      </c>
      <c r="S607" s="19" t="s">
        <v>34</v>
      </c>
    </row>
    <row r="608" ht="67" customHeight="1" spans="1:19">
      <c r="A608" s="16">
        <v>142</v>
      </c>
      <c r="B608" s="29" t="s">
        <v>1096</v>
      </c>
      <c r="C608" s="15" t="s">
        <v>1450</v>
      </c>
      <c r="D608" s="22" t="s">
        <v>1098</v>
      </c>
      <c r="E608" s="19" t="s">
        <v>405</v>
      </c>
      <c r="F608" s="19" t="s">
        <v>36</v>
      </c>
      <c r="G608" s="19" t="s">
        <v>290</v>
      </c>
      <c r="H608" s="19" t="s">
        <v>34</v>
      </c>
      <c r="I608" s="19" t="s">
        <v>1451</v>
      </c>
      <c r="J608" s="19">
        <v>17.8</v>
      </c>
      <c r="K608" s="19" t="s">
        <v>653</v>
      </c>
      <c r="L608" s="19">
        <v>17.8</v>
      </c>
      <c r="M608" s="22" t="s">
        <v>1098</v>
      </c>
      <c r="N608" s="22" t="s">
        <v>1098</v>
      </c>
      <c r="O608" s="22"/>
      <c r="P608" s="22"/>
      <c r="Q608" s="19" t="s">
        <v>33</v>
      </c>
      <c r="R608" s="19" t="s">
        <v>1102</v>
      </c>
      <c r="S608" s="19" t="s">
        <v>34</v>
      </c>
    </row>
    <row r="609" ht="67" customHeight="1" spans="1:19">
      <c r="A609" s="16">
        <v>143</v>
      </c>
      <c r="B609" s="29" t="s">
        <v>1096</v>
      </c>
      <c r="C609" s="15" t="s">
        <v>1452</v>
      </c>
      <c r="D609" s="22" t="s">
        <v>1098</v>
      </c>
      <c r="E609" s="19" t="s">
        <v>189</v>
      </c>
      <c r="F609" s="19" t="s">
        <v>120</v>
      </c>
      <c r="G609" s="19" t="s">
        <v>130</v>
      </c>
      <c r="H609" s="19" t="s">
        <v>34</v>
      </c>
      <c r="I609" s="19" t="s">
        <v>1453</v>
      </c>
      <c r="J609" s="19">
        <v>3</v>
      </c>
      <c r="K609" s="19" t="s">
        <v>653</v>
      </c>
      <c r="L609" s="19">
        <v>3</v>
      </c>
      <c r="M609" s="22" t="s">
        <v>1098</v>
      </c>
      <c r="N609" s="22" t="s">
        <v>1098</v>
      </c>
      <c r="O609" s="22"/>
      <c r="P609" s="22"/>
      <c r="Q609" s="19" t="s">
        <v>33</v>
      </c>
      <c r="R609" s="19" t="s">
        <v>1102</v>
      </c>
      <c r="S609" s="19" t="s">
        <v>34</v>
      </c>
    </row>
    <row r="610" ht="105" customHeight="1" spans="1:19">
      <c r="A610" s="16">
        <v>144</v>
      </c>
      <c r="B610" s="29" t="s">
        <v>1096</v>
      </c>
      <c r="C610" s="15" t="s">
        <v>1454</v>
      </c>
      <c r="D610" s="22" t="s">
        <v>1098</v>
      </c>
      <c r="E610" s="19" t="s">
        <v>405</v>
      </c>
      <c r="F610" s="19" t="s">
        <v>120</v>
      </c>
      <c r="G610" s="19" t="s">
        <v>1455</v>
      </c>
      <c r="H610" s="19" t="s">
        <v>34</v>
      </c>
      <c r="I610" s="19" t="s">
        <v>1456</v>
      </c>
      <c r="J610" s="19">
        <v>17</v>
      </c>
      <c r="K610" s="19" t="s">
        <v>1430</v>
      </c>
      <c r="L610" s="19">
        <v>17</v>
      </c>
      <c r="M610" s="22" t="s">
        <v>1098</v>
      </c>
      <c r="N610" s="22" t="s">
        <v>1098</v>
      </c>
      <c r="O610" s="22"/>
      <c r="P610" s="22"/>
      <c r="Q610" s="19" t="s">
        <v>33</v>
      </c>
      <c r="R610" s="19" t="s">
        <v>1102</v>
      </c>
      <c r="S610" s="19" t="s">
        <v>34</v>
      </c>
    </row>
    <row r="611" ht="41" customHeight="1" spans="1:19">
      <c r="A611" s="16">
        <v>145</v>
      </c>
      <c r="B611" s="29" t="s">
        <v>1096</v>
      </c>
      <c r="C611" s="15" t="s">
        <v>1457</v>
      </c>
      <c r="D611" s="22" t="s">
        <v>1098</v>
      </c>
      <c r="E611" s="19" t="s">
        <v>189</v>
      </c>
      <c r="F611" s="19" t="s">
        <v>77</v>
      </c>
      <c r="G611" s="19" t="s">
        <v>276</v>
      </c>
      <c r="H611" s="19" t="s">
        <v>34</v>
      </c>
      <c r="I611" s="25" t="s">
        <v>1458</v>
      </c>
      <c r="J611" s="22">
        <v>37.5</v>
      </c>
      <c r="K611" s="19" t="s">
        <v>1459</v>
      </c>
      <c r="L611" s="22">
        <v>37.5</v>
      </c>
      <c r="M611" s="22" t="s">
        <v>1098</v>
      </c>
      <c r="N611" s="22" t="s">
        <v>1098</v>
      </c>
      <c r="O611" s="22"/>
      <c r="P611" s="22"/>
      <c r="Q611" s="19" t="s">
        <v>33</v>
      </c>
      <c r="R611" s="19" t="s">
        <v>1102</v>
      </c>
      <c r="S611" s="19" t="s">
        <v>34</v>
      </c>
    </row>
    <row r="612" ht="41" customHeight="1" spans="1:19">
      <c r="A612" s="16">
        <v>146</v>
      </c>
      <c r="B612" s="29" t="s">
        <v>1096</v>
      </c>
      <c r="C612" s="15" t="s">
        <v>1460</v>
      </c>
      <c r="D612" s="22" t="s">
        <v>1098</v>
      </c>
      <c r="E612" s="19" t="s">
        <v>189</v>
      </c>
      <c r="F612" s="19" t="s">
        <v>56</v>
      </c>
      <c r="G612" s="21" t="s">
        <v>456</v>
      </c>
      <c r="H612" s="19" t="s">
        <v>34</v>
      </c>
      <c r="I612" s="19" t="s">
        <v>1461</v>
      </c>
      <c r="J612" s="22">
        <v>32.1199</v>
      </c>
      <c r="K612" s="19" t="s">
        <v>860</v>
      </c>
      <c r="L612" s="22">
        <v>32.1199</v>
      </c>
      <c r="M612" s="22" t="s">
        <v>1098</v>
      </c>
      <c r="N612" s="22" t="s">
        <v>1098</v>
      </c>
      <c r="O612" s="22"/>
      <c r="P612" s="22"/>
      <c r="Q612" s="19" t="s">
        <v>33</v>
      </c>
      <c r="R612" s="19" t="s">
        <v>1102</v>
      </c>
      <c r="S612" s="19" t="s">
        <v>34</v>
      </c>
    </row>
    <row r="613" ht="41" customHeight="1" spans="1:19">
      <c r="A613" s="16">
        <v>147</v>
      </c>
      <c r="B613" s="29" t="s">
        <v>1096</v>
      </c>
      <c r="C613" s="15" t="s">
        <v>1462</v>
      </c>
      <c r="D613" s="22" t="s">
        <v>1098</v>
      </c>
      <c r="E613" s="19" t="s">
        <v>189</v>
      </c>
      <c r="F613" s="19" t="s">
        <v>120</v>
      </c>
      <c r="G613" s="21" t="s">
        <v>544</v>
      </c>
      <c r="H613" s="19" t="s">
        <v>34</v>
      </c>
      <c r="I613" s="19" t="s">
        <v>1463</v>
      </c>
      <c r="J613" s="22">
        <v>30</v>
      </c>
      <c r="K613" s="19" t="s">
        <v>656</v>
      </c>
      <c r="L613" s="22">
        <v>30</v>
      </c>
      <c r="M613" s="22" t="s">
        <v>1098</v>
      </c>
      <c r="N613" s="22" t="s">
        <v>1098</v>
      </c>
      <c r="O613" s="22"/>
      <c r="P613" s="22"/>
      <c r="Q613" s="19" t="s">
        <v>33</v>
      </c>
      <c r="R613" s="19" t="s">
        <v>1102</v>
      </c>
      <c r="S613" s="19" t="s">
        <v>34</v>
      </c>
    </row>
    <row r="614" ht="41" customHeight="1" spans="1:19">
      <c r="A614" s="16">
        <v>148</v>
      </c>
      <c r="B614" s="29" t="s">
        <v>1096</v>
      </c>
      <c r="C614" s="15" t="s">
        <v>1464</v>
      </c>
      <c r="D614" s="22" t="s">
        <v>1098</v>
      </c>
      <c r="E614" s="19" t="s">
        <v>189</v>
      </c>
      <c r="F614" s="19" t="s">
        <v>120</v>
      </c>
      <c r="G614" s="21" t="s">
        <v>544</v>
      </c>
      <c r="H614" s="19" t="s">
        <v>34</v>
      </c>
      <c r="I614" s="19" t="s">
        <v>1465</v>
      </c>
      <c r="J614" s="22">
        <v>210</v>
      </c>
      <c r="K614" s="19" t="s">
        <v>656</v>
      </c>
      <c r="L614" s="22">
        <v>210</v>
      </c>
      <c r="M614" s="22" t="s">
        <v>1098</v>
      </c>
      <c r="N614" s="22" t="s">
        <v>1098</v>
      </c>
      <c r="O614" s="22"/>
      <c r="P614" s="22"/>
      <c r="Q614" s="19" t="s">
        <v>33</v>
      </c>
      <c r="R614" s="19" t="s">
        <v>1102</v>
      </c>
      <c r="S614" s="19" t="s">
        <v>34</v>
      </c>
    </row>
    <row r="615" s="1" customFormat="1" ht="41" customHeight="1" spans="1:19">
      <c r="A615" s="16">
        <v>149</v>
      </c>
      <c r="B615" s="39" t="s">
        <v>1096</v>
      </c>
      <c r="C615" s="15" t="s">
        <v>1466</v>
      </c>
      <c r="D615" s="31" t="s">
        <v>1098</v>
      </c>
      <c r="E615" s="32" t="s">
        <v>405</v>
      </c>
      <c r="F615" s="32" t="s">
        <v>56</v>
      </c>
      <c r="G615" s="33" t="s">
        <v>427</v>
      </c>
      <c r="H615" s="32" t="s">
        <v>34</v>
      </c>
      <c r="I615" s="32" t="s">
        <v>1467</v>
      </c>
      <c r="J615" s="31">
        <f>70+281</f>
        <v>351</v>
      </c>
      <c r="K615" s="19" t="s">
        <v>1468</v>
      </c>
      <c r="L615" s="31">
        <f>70+281</f>
        <v>351</v>
      </c>
      <c r="M615" s="31" t="s">
        <v>1098</v>
      </c>
      <c r="N615" s="31" t="s">
        <v>1098</v>
      </c>
      <c r="O615" s="31"/>
      <c r="P615" s="31"/>
      <c r="Q615" s="32" t="s">
        <v>33</v>
      </c>
      <c r="R615" s="32" t="s">
        <v>1102</v>
      </c>
      <c r="S615" s="32" t="s">
        <v>34</v>
      </c>
    </row>
    <row r="616" ht="41" customHeight="1" spans="1:19">
      <c r="A616" s="16">
        <v>150</v>
      </c>
      <c r="B616" s="29" t="s">
        <v>1096</v>
      </c>
      <c r="C616" s="15" t="s">
        <v>1469</v>
      </c>
      <c r="D616" s="22" t="s">
        <v>1098</v>
      </c>
      <c r="E616" s="19" t="s">
        <v>189</v>
      </c>
      <c r="F616" s="19" t="s">
        <v>51</v>
      </c>
      <c r="G616" s="21" t="s">
        <v>52</v>
      </c>
      <c r="H616" s="19" t="s">
        <v>34</v>
      </c>
      <c r="I616" s="19" t="s">
        <v>1470</v>
      </c>
      <c r="J616" s="22">
        <v>86.96</v>
      </c>
      <c r="K616" s="19" t="s">
        <v>656</v>
      </c>
      <c r="L616" s="22">
        <v>86.96</v>
      </c>
      <c r="M616" s="22" t="s">
        <v>1098</v>
      </c>
      <c r="N616" s="22" t="s">
        <v>1098</v>
      </c>
      <c r="O616" s="22"/>
      <c r="P616" s="22"/>
      <c r="Q616" s="19" t="s">
        <v>33</v>
      </c>
      <c r="R616" s="19" t="s">
        <v>1102</v>
      </c>
      <c r="S616" s="19" t="s">
        <v>34</v>
      </c>
    </row>
    <row r="617" ht="41" customHeight="1" spans="1:19">
      <c r="A617" s="16">
        <v>151</v>
      </c>
      <c r="B617" s="29" t="s">
        <v>1096</v>
      </c>
      <c r="C617" s="15" t="s">
        <v>1471</v>
      </c>
      <c r="D617" s="22" t="s">
        <v>1098</v>
      </c>
      <c r="E617" s="34" t="s">
        <v>189</v>
      </c>
      <c r="F617" s="19" t="s">
        <v>120</v>
      </c>
      <c r="G617" s="19" t="s">
        <v>547</v>
      </c>
      <c r="H617" s="19" t="s">
        <v>34</v>
      </c>
      <c r="I617" s="19" t="s">
        <v>1472</v>
      </c>
      <c r="J617" s="26">
        <v>13</v>
      </c>
      <c r="K617" s="19" t="s">
        <v>1473</v>
      </c>
      <c r="L617" s="19">
        <v>13</v>
      </c>
      <c r="M617" s="22" t="s">
        <v>1098</v>
      </c>
      <c r="N617" s="22" t="s">
        <v>1098</v>
      </c>
      <c r="O617" s="22"/>
      <c r="P617" s="22"/>
      <c r="Q617" s="19" t="s">
        <v>33</v>
      </c>
      <c r="R617" s="19" t="s">
        <v>1102</v>
      </c>
      <c r="S617" s="19" t="s">
        <v>34</v>
      </c>
    </row>
    <row r="618" ht="41" customHeight="1" spans="1:19">
      <c r="A618" s="16">
        <v>152</v>
      </c>
      <c r="B618" s="29" t="s">
        <v>1096</v>
      </c>
      <c r="C618" s="15" t="s">
        <v>1474</v>
      </c>
      <c r="D618" s="22" t="s">
        <v>1098</v>
      </c>
      <c r="E618" s="34" t="s">
        <v>189</v>
      </c>
      <c r="F618" s="19" t="s">
        <v>41</v>
      </c>
      <c r="G618" s="19" t="s">
        <v>201</v>
      </c>
      <c r="H618" s="19" t="s">
        <v>34</v>
      </c>
      <c r="I618" s="19" t="s">
        <v>1475</v>
      </c>
      <c r="J618" s="26">
        <v>40</v>
      </c>
      <c r="K618" s="19" t="s">
        <v>1473</v>
      </c>
      <c r="L618" s="19">
        <v>40</v>
      </c>
      <c r="M618" s="22" t="s">
        <v>1098</v>
      </c>
      <c r="N618" s="22" t="s">
        <v>1098</v>
      </c>
      <c r="O618" s="22"/>
      <c r="P618" s="22"/>
      <c r="Q618" s="19" t="s">
        <v>33</v>
      </c>
      <c r="R618" s="19" t="s">
        <v>1102</v>
      </c>
      <c r="S618" s="19" t="s">
        <v>34</v>
      </c>
    </row>
    <row r="619" ht="41" customHeight="1" spans="1:19">
      <c r="A619" s="16">
        <v>153</v>
      </c>
      <c r="B619" s="29" t="s">
        <v>1096</v>
      </c>
      <c r="C619" s="15" t="s">
        <v>1476</v>
      </c>
      <c r="D619" s="22" t="s">
        <v>1098</v>
      </c>
      <c r="E619" s="34" t="s">
        <v>189</v>
      </c>
      <c r="F619" s="19" t="s">
        <v>120</v>
      </c>
      <c r="G619" s="19" t="s">
        <v>130</v>
      </c>
      <c r="H619" s="19" t="s">
        <v>34</v>
      </c>
      <c r="I619" s="19" t="s">
        <v>1274</v>
      </c>
      <c r="J619" s="26">
        <v>164.53</v>
      </c>
      <c r="K619" s="19" t="s">
        <v>1477</v>
      </c>
      <c r="L619" s="19">
        <v>164.53</v>
      </c>
      <c r="M619" s="22" t="s">
        <v>1098</v>
      </c>
      <c r="N619" s="22" t="s">
        <v>1098</v>
      </c>
      <c r="O619" s="22"/>
      <c r="P619" s="22"/>
      <c r="Q619" s="19" t="s">
        <v>33</v>
      </c>
      <c r="R619" s="19" t="s">
        <v>1102</v>
      </c>
      <c r="S619" s="19" t="s">
        <v>34</v>
      </c>
    </row>
    <row r="620" ht="41" customHeight="1" spans="1:19">
      <c r="A620" s="16">
        <v>154</v>
      </c>
      <c r="B620" s="29" t="s">
        <v>1096</v>
      </c>
      <c r="C620" s="15" t="s">
        <v>1478</v>
      </c>
      <c r="D620" s="22" t="s">
        <v>1098</v>
      </c>
      <c r="E620" s="34" t="s">
        <v>189</v>
      </c>
      <c r="F620" s="19" t="s">
        <v>41</v>
      </c>
      <c r="G620" s="19" t="s">
        <v>201</v>
      </c>
      <c r="H620" s="19" t="s">
        <v>34</v>
      </c>
      <c r="I620" s="19" t="s">
        <v>1274</v>
      </c>
      <c r="J620" s="26">
        <v>151.76</v>
      </c>
      <c r="K620" s="19" t="s">
        <v>1477</v>
      </c>
      <c r="L620" s="19">
        <v>151.76</v>
      </c>
      <c r="M620" s="22" t="s">
        <v>1098</v>
      </c>
      <c r="N620" s="22" t="s">
        <v>1098</v>
      </c>
      <c r="O620" s="22"/>
      <c r="P620" s="22"/>
      <c r="Q620" s="19" t="s">
        <v>33</v>
      </c>
      <c r="R620" s="19" t="s">
        <v>1102</v>
      </c>
      <c r="S620" s="19" t="s">
        <v>34</v>
      </c>
    </row>
    <row r="621" ht="41" customHeight="1" spans="1:19">
      <c r="A621" s="16">
        <v>155</v>
      </c>
      <c r="B621" s="29" t="s">
        <v>1096</v>
      </c>
      <c r="C621" s="15" t="s">
        <v>1479</v>
      </c>
      <c r="D621" s="22" t="s">
        <v>1098</v>
      </c>
      <c r="E621" s="34" t="s">
        <v>189</v>
      </c>
      <c r="F621" s="19" t="s">
        <v>56</v>
      </c>
      <c r="G621" s="19" t="s">
        <v>456</v>
      </c>
      <c r="H621" s="19" t="s">
        <v>34</v>
      </c>
      <c r="I621" s="19" t="s">
        <v>1480</v>
      </c>
      <c r="J621" s="26">
        <v>110.18</v>
      </c>
      <c r="K621" s="19" t="s">
        <v>1477</v>
      </c>
      <c r="L621" s="19">
        <v>110.18</v>
      </c>
      <c r="M621" s="22" t="s">
        <v>1098</v>
      </c>
      <c r="N621" s="22" t="s">
        <v>1098</v>
      </c>
      <c r="O621" s="22"/>
      <c r="P621" s="22"/>
      <c r="Q621" s="19" t="s">
        <v>33</v>
      </c>
      <c r="R621" s="19" t="s">
        <v>1102</v>
      </c>
      <c r="S621" s="19" t="s">
        <v>34</v>
      </c>
    </row>
    <row r="622" ht="41" customHeight="1" spans="1:19">
      <c r="A622" s="16">
        <v>156</v>
      </c>
      <c r="B622" s="29" t="s">
        <v>1096</v>
      </c>
      <c r="C622" s="15" t="s">
        <v>1481</v>
      </c>
      <c r="D622" s="22" t="s">
        <v>1098</v>
      </c>
      <c r="E622" s="34" t="s">
        <v>189</v>
      </c>
      <c r="F622" s="19" t="s">
        <v>41</v>
      </c>
      <c r="G622" s="19" t="s">
        <v>665</v>
      </c>
      <c r="H622" s="19" t="s">
        <v>34</v>
      </c>
      <c r="I622" s="19" t="s">
        <v>1482</v>
      </c>
      <c r="J622" s="26">
        <v>127.13</v>
      </c>
      <c r="K622" s="19" t="s">
        <v>1477</v>
      </c>
      <c r="L622" s="19">
        <v>127.13</v>
      </c>
      <c r="M622" s="22" t="s">
        <v>1098</v>
      </c>
      <c r="N622" s="22" t="s">
        <v>1098</v>
      </c>
      <c r="O622" s="22"/>
      <c r="P622" s="22"/>
      <c r="Q622" s="19" t="s">
        <v>33</v>
      </c>
      <c r="R622" s="19" t="s">
        <v>1102</v>
      </c>
      <c r="S622" s="19" t="s">
        <v>34</v>
      </c>
    </row>
    <row r="623" ht="41" customHeight="1" spans="1:19">
      <c r="A623" s="16">
        <v>157</v>
      </c>
      <c r="B623" s="29" t="s">
        <v>1096</v>
      </c>
      <c r="C623" s="15" t="s">
        <v>1483</v>
      </c>
      <c r="D623" s="22" t="s">
        <v>1098</v>
      </c>
      <c r="E623" s="34" t="s">
        <v>189</v>
      </c>
      <c r="F623" s="19" t="s">
        <v>120</v>
      </c>
      <c r="G623" s="19" t="s">
        <v>547</v>
      </c>
      <c r="H623" s="19" t="s">
        <v>34</v>
      </c>
      <c r="I623" s="19" t="s">
        <v>1484</v>
      </c>
      <c r="J623" s="26">
        <v>234.4</v>
      </c>
      <c r="K623" s="19" t="s">
        <v>1477</v>
      </c>
      <c r="L623" s="19">
        <v>234.4</v>
      </c>
      <c r="M623" s="22" t="s">
        <v>1098</v>
      </c>
      <c r="N623" s="22" t="s">
        <v>1098</v>
      </c>
      <c r="O623" s="22"/>
      <c r="P623" s="22"/>
      <c r="Q623" s="19" t="s">
        <v>33</v>
      </c>
      <c r="R623" s="19" t="s">
        <v>1102</v>
      </c>
      <c r="S623" s="19" t="s">
        <v>34</v>
      </c>
    </row>
    <row r="624" ht="41" customHeight="1" spans="1:19">
      <c r="A624" s="16">
        <v>158</v>
      </c>
      <c r="B624" s="29" t="s">
        <v>1096</v>
      </c>
      <c r="C624" s="15" t="s">
        <v>1485</v>
      </c>
      <c r="D624" s="22" t="s">
        <v>1098</v>
      </c>
      <c r="E624" s="34" t="s">
        <v>189</v>
      </c>
      <c r="F624" s="19" t="s">
        <v>77</v>
      </c>
      <c r="G624" s="19" t="s">
        <v>110</v>
      </c>
      <c r="H624" s="19" t="s">
        <v>34</v>
      </c>
      <c r="I624" s="19" t="s">
        <v>1486</v>
      </c>
      <c r="J624" s="26">
        <v>120.75</v>
      </c>
      <c r="K624" s="19" t="s">
        <v>1487</v>
      </c>
      <c r="L624" s="26">
        <v>120.75</v>
      </c>
      <c r="M624" s="22" t="s">
        <v>1098</v>
      </c>
      <c r="N624" s="22" t="s">
        <v>1098</v>
      </c>
      <c r="O624" s="22"/>
      <c r="P624" s="22"/>
      <c r="Q624" s="19" t="s">
        <v>33</v>
      </c>
      <c r="R624" s="19" t="s">
        <v>1102</v>
      </c>
      <c r="S624" s="19" t="s">
        <v>34</v>
      </c>
    </row>
    <row r="625" ht="41" customHeight="1" spans="1:19">
      <c r="A625" s="16">
        <v>159</v>
      </c>
      <c r="B625" s="29" t="s">
        <v>1096</v>
      </c>
      <c r="C625" s="15" t="s">
        <v>1488</v>
      </c>
      <c r="D625" s="22" t="s">
        <v>1098</v>
      </c>
      <c r="E625" s="34" t="s">
        <v>189</v>
      </c>
      <c r="F625" s="19" t="s">
        <v>77</v>
      </c>
      <c r="G625" s="19" t="s">
        <v>1489</v>
      </c>
      <c r="H625" s="19" t="s">
        <v>34</v>
      </c>
      <c r="I625" s="19" t="s">
        <v>1490</v>
      </c>
      <c r="J625" s="26">
        <v>225.925</v>
      </c>
      <c r="K625" s="19" t="s">
        <v>1487</v>
      </c>
      <c r="L625" s="26">
        <v>225.925</v>
      </c>
      <c r="M625" s="22" t="s">
        <v>1098</v>
      </c>
      <c r="N625" s="22" t="s">
        <v>1098</v>
      </c>
      <c r="O625" s="22"/>
      <c r="P625" s="22"/>
      <c r="Q625" s="19" t="s">
        <v>33</v>
      </c>
      <c r="R625" s="19" t="s">
        <v>1102</v>
      </c>
      <c r="S625" s="19" t="s">
        <v>34</v>
      </c>
    </row>
    <row r="626" ht="133" customHeight="1" spans="1:19">
      <c r="A626" s="16">
        <v>160</v>
      </c>
      <c r="B626" s="29" t="s">
        <v>1096</v>
      </c>
      <c r="C626" s="15" t="s">
        <v>1491</v>
      </c>
      <c r="D626" s="22" t="s">
        <v>1098</v>
      </c>
      <c r="E626" s="34" t="s">
        <v>189</v>
      </c>
      <c r="F626" s="19" t="s">
        <v>120</v>
      </c>
      <c r="G626" s="19" t="s">
        <v>547</v>
      </c>
      <c r="H626" s="19" t="s">
        <v>34</v>
      </c>
      <c r="I626" s="19" t="s">
        <v>1492</v>
      </c>
      <c r="J626" s="26">
        <v>204.2</v>
      </c>
      <c r="K626" s="19" t="s">
        <v>413</v>
      </c>
      <c r="L626" s="36">
        <v>205.49</v>
      </c>
      <c r="M626" s="22" t="s">
        <v>1098</v>
      </c>
      <c r="N626" s="22" t="s">
        <v>1098</v>
      </c>
      <c r="O626" s="22"/>
      <c r="P626" s="22"/>
      <c r="Q626" s="19" t="s">
        <v>33</v>
      </c>
      <c r="R626" s="19" t="s">
        <v>1102</v>
      </c>
      <c r="S626" s="19" t="s">
        <v>34</v>
      </c>
    </row>
    <row r="627" ht="96" customHeight="1" spans="1:19">
      <c r="A627" s="16">
        <v>161</v>
      </c>
      <c r="B627" s="29" t="s">
        <v>1096</v>
      </c>
      <c r="C627" s="15" t="s">
        <v>1493</v>
      </c>
      <c r="D627" s="22" t="s">
        <v>1098</v>
      </c>
      <c r="E627" s="34" t="s">
        <v>189</v>
      </c>
      <c r="F627" s="19" t="s">
        <v>120</v>
      </c>
      <c r="G627" s="19" t="s">
        <v>121</v>
      </c>
      <c r="H627" s="19" t="s">
        <v>34</v>
      </c>
      <c r="I627" s="19" t="s">
        <v>1494</v>
      </c>
      <c r="J627" s="26">
        <v>39.71</v>
      </c>
      <c r="K627" s="19" t="s">
        <v>413</v>
      </c>
      <c r="L627" s="36">
        <v>40.84</v>
      </c>
      <c r="M627" s="22" t="s">
        <v>1098</v>
      </c>
      <c r="N627" s="22" t="s">
        <v>1098</v>
      </c>
      <c r="O627" s="22"/>
      <c r="P627" s="22"/>
      <c r="Q627" s="19" t="s">
        <v>33</v>
      </c>
      <c r="R627" s="19" t="s">
        <v>1102</v>
      </c>
      <c r="S627" s="19" t="s">
        <v>34</v>
      </c>
    </row>
    <row r="628" ht="104" customHeight="1" spans="1:19">
      <c r="A628" s="16">
        <v>162</v>
      </c>
      <c r="B628" s="29" t="s">
        <v>1096</v>
      </c>
      <c r="C628" s="15" t="s">
        <v>1495</v>
      </c>
      <c r="D628" s="22" t="s">
        <v>1098</v>
      </c>
      <c r="E628" s="34" t="s">
        <v>189</v>
      </c>
      <c r="F628" s="19" t="s">
        <v>120</v>
      </c>
      <c r="G628" s="19" t="s">
        <v>130</v>
      </c>
      <c r="H628" s="19" t="s">
        <v>34</v>
      </c>
      <c r="I628" s="19" t="s">
        <v>1496</v>
      </c>
      <c r="J628" s="26">
        <v>194.92</v>
      </c>
      <c r="K628" s="19" t="s">
        <v>413</v>
      </c>
      <c r="L628" s="36">
        <v>195.07</v>
      </c>
      <c r="M628" s="22" t="s">
        <v>1098</v>
      </c>
      <c r="N628" s="22" t="s">
        <v>1098</v>
      </c>
      <c r="O628" s="22"/>
      <c r="P628" s="22"/>
      <c r="Q628" s="19" t="s">
        <v>33</v>
      </c>
      <c r="R628" s="19" t="s">
        <v>1102</v>
      </c>
      <c r="S628" s="19" t="s">
        <v>34</v>
      </c>
    </row>
    <row r="629" ht="104" customHeight="1" spans="1:19">
      <c r="A629" s="16">
        <v>163</v>
      </c>
      <c r="B629" s="29" t="s">
        <v>1096</v>
      </c>
      <c r="C629" s="15" t="s">
        <v>1497</v>
      </c>
      <c r="D629" s="22" t="s">
        <v>1098</v>
      </c>
      <c r="E629" s="34" t="s">
        <v>189</v>
      </c>
      <c r="F629" s="19" t="s">
        <v>46</v>
      </c>
      <c r="G629" s="19" t="s">
        <v>1498</v>
      </c>
      <c r="H629" s="19" t="s">
        <v>34</v>
      </c>
      <c r="I629" s="19" t="s">
        <v>1499</v>
      </c>
      <c r="J629" s="26">
        <v>70.055</v>
      </c>
      <c r="K629" s="19" t="s">
        <v>413</v>
      </c>
      <c r="L629" s="36">
        <v>72.23</v>
      </c>
      <c r="M629" s="22" t="s">
        <v>1098</v>
      </c>
      <c r="N629" s="22" t="s">
        <v>1098</v>
      </c>
      <c r="O629" s="22"/>
      <c r="P629" s="22"/>
      <c r="Q629" s="19" t="s">
        <v>33</v>
      </c>
      <c r="R629" s="19" t="s">
        <v>1102</v>
      </c>
      <c r="S629" s="19" t="s">
        <v>34</v>
      </c>
    </row>
    <row r="630" ht="104" customHeight="1" spans="1:19">
      <c r="A630" s="16">
        <v>164</v>
      </c>
      <c r="B630" s="29" t="s">
        <v>1096</v>
      </c>
      <c r="C630" s="15" t="s">
        <v>1500</v>
      </c>
      <c r="D630" s="22" t="s">
        <v>1098</v>
      </c>
      <c r="E630" s="34" t="s">
        <v>189</v>
      </c>
      <c r="F630" s="19" t="s">
        <v>46</v>
      </c>
      <c r="G630" s="19" t="s">
        <v>136</v>
      </c>
      <c r="H630" s="19" t="s">
        <v>34</v>
      </c>
      <c r="I630" s="19" t="s">
        <v>1501</v>
      </c>
      <c r="J630" s="26">
        <v>21</v>
      </c>
      <c r="K630" s="19" t="s">
        <v>413</v>
      </c>
      <c r="L630" s="36">
        <v>21</v>
      </c>
      <c r="M630" s="22" t="s">
        <v>1098</v>
      </c>
      <c r="N630" s="22" t="s">
        <v>1098</v>
      </c>
      <c r="O630" s="22"/>
      <c r="P630" s="22"/>
      <c r="Q630" s="19" t="s">
        <v>33</v>
      </c>
      <c r="R630" s="19" t="s">
        <v>1102</v>
      </c>
      <c r="S630" s="19" t="s">
        <v>34</v>
      </c>
    </row>
    <row r="631" ht="162" customHeight="1" spans="1:19">
      <c r="A631" s="16">
        <v>165</v>
      </c>
      <c r="B631" s="29" t="s">
        <v>1096</v>
      </c>
      <c r="C631" s="15" t="s">
        <v>1502</v>
      </c>
      <c r="D631" s="22" t="s">
        <v>1098</v>
      </c>
      <c r="E631" s="34" t="s">
        <v>189</v>
      </c>
      <c r="F631" s="19" t="s">
        <v>56</v>
      </c>
      <c r="G631" s="19" t="s">
        <v>456</v>
      </c>
      <c r="H631" s="19" t="s">
        <v>34</v>
      </c>
      <c r="I631" s="19" t="s">
        <v>1503</v>
      </c>
      <c r="J631" s="26">
        <v>93.89</v>
      </c>
      <c r="K631" s="19" t="s">
        <v>413</v>
      </c>
      <c r="L631" s="36">
        <v>93.98</v>
      </c>
      <c r="M631" s="22" t="s">
        <v>1098</v>
      </c>
      <c r="N631" s="22" t="s">
        <v>1098</v>
      </c>
      <c r="O631" s="22"/>
      <c r="P631" s="22"/>
      <c r="Q631" s="19" t="s">
        <v>33</v>
      </c>
      <c r="R631" s="19" t="s">
        <v>1102</v>
      </c>
      <c r="S631" s="19" t="s">
        <v>34</v>
      </c>
    </row>
    <row r="632" ht="140" customHeight="1" spans="1:19">
      <c r="A632" s="16">
        <v>166</v>
      </c>
      <c r="B632" s="29" t="s">
        <v>1096</v>
      </c>
      <c r="C632" s="15" t="s">
        <v>1504</v>
      </c>
      <c r="D632" s="22" t="s">
        <v>1098</v>
      </c>
      <c r="E632" s="34" t="s">
        <v>189</v>
      </c>
      <c r="F632" s="19" t="s">
        <v>56</v>
      </c>
      <c r="G632" s="19" t="s">
        <v>190</v>
      </c>
      <c r="H632" s="19" t="s">
        <v>34</v>
      </c>
      <c r="I632" s="19" t="s">
        <v>1505</v>
      </c>
      <c r="J632" s="26">
        <v>109.359</v>
      </c>
      <c r="K632" s="19" t="s">
        <v>413</v>
      </c>
      <c r="L632" s="36">
        <v>113.58</v>
      </c>
      <c r="M632" s="22" t="s">
        <v>1098</v>
      </c>
      <c r="N632" s="22" t="s">
        <v>1098</v>
      </c>
      <c r="O632" s="22"/>
      <c r="P632" s="22"/>
      <c r="Q632" s="19" t="s">
        <v>33</v>
      </c>
      <c r="R632" s="19" t="s">
        <v>1102</v>
      </c>
      <c r="S632" s="19" t="s">
        <v>34</v>
      </c>
    </row>
    <row r="633" ht="65" customHeight="1" spans="1:19">
      <c r="A633" s="16">
        <v>167</v>
      </c>
      <c r="B633" s="29" t="s">
        <v>1096</v>
      </c>
      <c r="C633" s="15" t="s">
        <v>1506</v>
      </c>
      <c r="D633" s="22" t="s">
        <v>1098</v>
      </c>
      <c r="E633" s="34" t="s">
        <v>189</v>
      </c>
      <c r="F633" s="19" t="s">
        <v>56</v>
      </c>
      <c r="G633" s="19" t="s">
        <v>461</v>
      </c>
      <c r="H633" s="19" t="s">
        <v>34</v>
      </c>
      <c r="I633" s="19" t="s">
        <v>1507</v>
      </c>
      <c r="J633" s="26">
        <v>12.43</v>
      </c>
      <c r="K633" s="19" t="s">
        <v>413</v>
      </c>
      <c r="L633" s="36">
        <v>12.43</v>
      </c>
      <c r="M633" s="22" t="s">
        <v>1098</v>
      </c>
      <c r="N633" s="22" t="s">
        <v>1098</v>
      </c>
      <c r="O633" s="22"/>
      <c r="P633" s="22"/>
      <c r="Q633" s="19" t="s">
        <v>33</v>
      </c>
      <c r="R633" s="19" t="s">
        <v>1102</v>
      </c>
      <c r="S633" s="19" t="s">
        <v>34</v>
      </c>
    </row>
    <row r="634" ht="66" customHeight="1" spans="1:19">
      <c r="A634" s="16">
        <v>168</v>
      </c>
      <c r="B634" s="29" t="s">
        <v>1096</v>
      </c>
      <c r="C634" s="15" t="s">
        <v>1508</v>
      </c>
      <c r="D634" s="22" t="s">
        <v>1098</v>
      </c>
      <c r="E634" s="34" t="s">
        <v>189</v>
      </c>
      <c r="F634" s="19" t="s">
        <v>36</v>
      </c>
      <c r="G634" s="19" t="s">
        <v>822</v>
      </c>
      <c r="H634" s="19" t="s">
        <v>34</v>
      </c>
      <c r="I634" s="19" t="s">
        <v>1509</v>
      </c>
      <c r="J634" s="26">
        <v>49.69</v>
      </c>
      <c r="K634" s="19" t="s">
        <v>413</v>
      </c>
      <c r="L634" s="36">
        <v>49.69</v>
      </c>
      <c r="M634" s="22" t="s">
        <v>1098</v>
      </c>
      <c r="N634" s="22" t="s">
        <v>1098</v>
      </c>
      <c r="O634" s="22"/>
      <c r="P634" s="22"/>
      <c r="Q634" s="19" t="s">
        <v>33</v>
      </c>
      <c r="R634" s="19" t="s">
        <v>1102</v>
      </c>
      <c r="S634" s="19" t="s">
        <v>34</v>
      </c>
    </row>
    <row r="635" ht="70" customHeight="1" spans="1:19">
      <c r="A635" s="16">
        <v>169</v>
      </c>
      <c r="B635" s="29" t="s">
        <v>1096</v>
      </c>
      <c r="C635" s="15" t="s">
        <v>1510</v>
      </c>
      <c r="D635" s="22" t="s">
        <v>1098</v>
      </c>
      <c r="E635" s="34" t="s">
        <v>189</v>
      </c>
      <c r="F635" s="19" t="s">
        <v>36</v>
      </c>
      <c r="G635" s="19" t="s">
        <v>284</v>
      </c>
      <c r="H635" s="19" t="s">
        <v>34</v>
      </c>
      <c r="I635" s="19" t="s">
        <v>1511</v>
      </c>
      <c r="J635" s="26">
        <v>22.2963</v>
      </c>
      <c r="K635" s="19" t="s">
        <v>413</v>
      </c>
      <c r="L635" s="36">
        <v>22.42</v>
      </c>
      <c r="M635" s="22" t="s">
        <v>1098</v>
      </c>
      <c r="N635" s="22" t="s">
        <v>1098</v>
      </c>
      <c r="O635" s="22"/>
      <c r="P635" s="22"/>
      <c r="Q635" s="19" t="s">
        <v>33</v>
      </c>
      <c r="R635" s="19" t="s">
        <v>1102</v>
      </c>
      <c r="S635" s="19" t="s">
        <v>34</v>
      </c>
    </row>
    <row r="636" ht="254" customHeight="1" spans="1:19">
      <c r="A636" s="16">
        <v>170</v>
      </c>
      <c r="B636" s="29" t="s">
        <v>1096</v>
      </c>
      <c r="C636" s="15" t="s">
        <v>1512</v>
      </c>
      <c r="D636" s="22" t="s">
        <v>1098</v>
      </c>
      <c r="E636" s="34" t="s">
        <v>189</v>
      </c>
      <c r="F636" s="19" t="s">
        <v>36</v>
      </c>
      <c r="G636" s="19" t="s">
        <v>290</v>
      </c>
      <c r="H636" s="19" t="s">
        <v>34</v>
      </c>
      <c r="I636" s="19" t="s">
        <v>1513</v>
      </c>
      <c r="J636" s="26">
        <v>74.1654</v>
      </c>
      <c r="K636" s="19" t="s">
        <v>413</v>
      </c>
      <c r="L636" s="36">
        <v>74.1654</v>
      </c>
      <c r="M636" s="22" t="s">
        <v>1098</v>
      </c>
      <c r="N636" s="22" t="s">
        <v>1098</v>
      </c>
      <c r="O636" s="22"/>
      <c r="P636" s="22"/>
      <c r="Q636" s="19" t="s">
        <v>33</v>
      </c>
      <c r="R636" s="19" t="s">
        <v>1102</v>
      </c>
      <c r="S636" s="19" t="s">
        <v>34</v>
      </c>
    </row>
    <row r="637" ht="59" customHeight="1" spans="1:19">
      <c r="A637" s="16">
        <v>171</v>
      </c>
      <c r="B637" s="29" t="s">
        <v>1096</v>
      </c>
      <c r="C637" s="15" t="s">
        <v>1514</v>
      </c>
      <c r="D637" s="22" t="s">
        <v>1098</v>
      </c>
      <c r="E637" s="34" t="s">
        <v>189</v>
      </c>
      <c r="F637" s="19" t="s">
        <v>36</v>
      </c>
      <c r="G637" s="19" t="s">
        <v>578</v>
      </c>
      <c r="H637" s="19" t="s">
        <v>34</v>
      </c>
      <c r="I637" s="19" t="s">
        <v>1515</v>
      </c>
      <c r="J637" s="26">
        <v>21.826</v>
      </c>
      <c r="K637" s="19" t="s">
        <v>413</v>
      </c>
      <c r="L637" s="36">
        <v>28</v>
      </c>
      <c r="M637" s="22" t="s">
        <v>1098</v>
      </c>
      <c r="N637" s="22" t="s">
        <v>1098</v>
      </c>
      <c r="O637" s="22"/>
      <c r="P637" s="22"/>
      <c r="Q637" s="19" t="s">
        <v>33</v>
      </c>
      <c r="R637" s="19" t="s">
        <v>1102</v>
      </c>
      <c r="S637" s="19" t="s">
        <v>34</v>
      </c>
    </row>
    <row r="638" ht="90" customHeight="1" spans="1:19">
      <c r="A638" s="16">
        <v>172</v>
      </c>
      <c r="B638" s="29" t="s">
        <v>1096</v>
      </c>
      <c r="C638" s="15" t="s">
        <v>1516</v>
      </c>
      <c r="D638" s="22" t="s">
        <v>1098</v>
      </c>
      <c r="E638" s="34" t="s">
        <v>189</v>
      </c>
      <c r="F638" s="19" t="s">
        <v>115</v>
      </c>
      <c r="G638" s="19" t="s">
        <v>94</v>
      </c>
      <c r="H638" s="19" t="s">
        <v>34</v>
      </c>
      <c r="I638" s="19" t="s">
        <v>1517</v>
      </c>
      <c r="J638" s="26">
        <v>51.025</v>
      </c>
      <c r="K638" s="19" t="s">
        <v>413</v>
      </c>
      <c r="L638" s="36">
        <v>51.025</v>
      </c>
      <c r="M638" s="22" t="s">
        <v>1098</v>
      </c>
      <c r="N638" s="22" t="s">
        <v>1098</v>
      </c>
      <c r="O638" s="22"/>
      <c r="P638" s="22"/>
      <c r="Q638" s="19" t="s">
        <v>33</v>
      </c>
      <c r="R638" s="19" t="s">
        <v>1102</v>
      </c>
      <c r="S638" s="19" t="s">
        <v>34</v>
      </c>
    </row>
    <row r="639" ht="81" customHeight="1" spans="1:19">
      <c r="A639" s="16">
        <v>173</v>
      </c>
      <c r="B639" s="29" t="s">
        <v>1096</v>
      </c>
      <c r="C639" s="15" t="s">
        <v>1518</v>
      </c>
      <c r="D639" s="22" t="s">
        <v>1098</v>
      </c>
      <c r="E639" s="34" t="s">
        <v>189</v>
      </c>
      <c r="F639" s="19" t="s">
        <v>77</v>
      </c>
      <c r="G639" s="19" t="s">
        <v>1519</v>
      </c>
      <c r="H639" s="19" t="s">
        <v>34</v>
      </c>
      <c r="I639" s="19" t="s">
        <v>1520</v>
      </c>
      <c r="J639" s="26">
        <v>45</v>
      </c>
      <c r="K639" s="19" t="s">
        <v>413</v>
      </c>
      <c r="L639" s="36">
        <v>45</v>
      </c>
      <c r="M639" s="22" t="s">
        <v>1098</v>
      </c>
      <c r="N639" s="22" t="s">
        <v>1098</v>
      </c>
      <c r="O639" s="22"/>
      <c r="P639" s="22"/>
      <c r="Q639" s="19" t="s">
        <v>33</v>
      </c>
      <c r="R639" s="19" t="s">
        <v>1102</v>
      </c>
      <c r="S639" s="19" t="s">
        <v>34</v>
      </c>
    </row>
    <row r="640" ht="73" customHeight="1" spans="1:19">
      <c r="A640" s="16">
        <v>174</v>
      </c>
      <c r="B640" s="29" t="s">
        <v>1096</v>
      </c>
      <c r="C640" s="15" t="s">
        <v>1521</v>
      </c>
      <c r="D640" s="22" t="s">
        <v>1098</v>
      </c>
      <c r="E640" s="34" t="s">
        <v>189</v>
      </c>
      <c r="F640" s="19" t="s">
        <v>77</v>
      </c>
      <c r="G640" s="19" t="s">
        <v>94</v>
      </c>
      <c r="H640" s="19" t="s">
        <v>34</v>
      </c>
      <c r="I640" s="19" t="s">
        <v>1522</v>
      </c>
      <c r="J640" s="26">
        <v>5</v>
      </c>
      <c r="K640" s="19" t="s">
        <v>413</v>
      </c>
      <c r="L640" s="36">
        <v>5</v>
      </c>
      <c r="M640" s="22" t="s">
        <v>1098</v>
      </c>
      <c r="N640" s="22" t="s">
        <v>1098</v>
      </c>
      <c r="O640" s="22"/>
      <c r="P640" s="22"/>
      <c r="Q640" s="19" t="s">
        <v>33</v>
      </c>
      <c r="R640" s="19" t="s">
        <v>1102</v>
      </c>
      <c r="S640" s="19" t="s">
        <v>34</v>
      </c>
    </row>
    <row r="641" ht="70" customHeight="1" spans="1:19">
      <c r="A641" s="16">
        <v>175</v>
      </c>
      <c r="B641" s="29" t="s">
        <v>1096</v>
      </c>
      <c r="C641" s="15" t="s">
        <v>1523</v>
      </c>
      <c r="D641" s="22" t="s">
        <v>1098</v>
      </c>
      <c r="E641" s="34" t="s">
        <v>189</v>
      </c>
      <c r="F641" s="19" t="s">
        <v>77</v>
      </c>
      <c r="G641" s="19" t="s">
        <v>105</v>
      </c>
      <c r="H641" s="19" t="s">
        <v>34</v>
      </c>
      <c r="I641" s="19" t="s">
        <v>1524</v>
      </c>
      <c r="J641" s="26">
        <v>5.75</v>
      </c>
      <c r="K641" s="19" t="s">
        <v>413</v>
      </c>
      <c r="L641" s="36">
        <v>5.75</v>
      </c>
      <c r="M641" s="22" t="s">
        <v>1098</v>
      </c>
      <c r="N641" s="22" t="s">
        <v>1098</v>
      </c>
      <c r="O641" s="22"/>
      <c r="P641" s="22"/>
      <c r="Q641" s="19" t="s">
        <v>33</v>
      </c>
      <c r="R641" s="19" t="s">
        <v>1102</v>
      </c>
      <c r="S641" s="19" t="s">
        <v>34</v>
      </c>
    </row>
    <row r="642" ht="96" spans="1:19">
      <c r="A642" s="16">
        <v>176</v>
      </c>
      <c r="B642" s="29" t="s">
        <v>1096</v>
      </c>
      <c r="C642" s="15" t="s">
        <v>1525</v>
      </c>
      <c r="D642" s="22" t="s">
        <v>1098</v>
      </c>
      <c r="E642" s="34" t="s">
        <v>189</v>
      </c>
      <c r="F642" s="19" t="s">
        <v>77</v>
      </c>
      <c r="G642" s="19" t="s">
        <v>110</v>
      </c>
      <c r="H642" s="19" t="s">
        <v>34</v>
      </c>
      <c r="I642" s="19" t="s">
        <v>1526</v>
      </c>
      <c r="J642" s="26">
        <v>25.65</v>
      </c>
      <c r="K642" s="19" t="s">
        <v>413</v>
      </c>
      <c r="L642" s="36">
        <v>25.65</v>
      </c>
      <c r="M642" s="22" t="s">
        <v>1098</v>
      </c>
      <c r="N642" s="22" t="s">
        <v>1098</v>
      </c>
      <c r="O642" s="22"/>
      <c r="P642" s="22"/>
      <c r="Q642" s="19" t="s">
        <v>33</v>
      </c>
      <c r="R642" s="19" t="s">
        <v>1102</v>
      </c>
      <c r="S642" s="19" t="s">
        <v>34</v>
      </c>
    </row>
    <row r="643" ht="58" customHeight="1" spans="1:19">
      <c r="A643" s="16">
        <v>177</v>
      </c>
      <c r="B643" s="29" t="s">
        <v>1096</v>
      </c>
      <c r="C643" s="15" t="s">
        <v>1527</v>
      </c>
      <c r="D643" s="22" t="s">
        <v>1098</v>
      </c>
      <c r="E643" s="34" t="s">
        <v>189</v>
      </c>
      <c r="F643" s="19" t="s">
        <v>77</v>
      </c>
      <c r="G643" s="19" t="s">
        <v>449</v>
      </c>
      <c r="H643" s="19" t="s">
        <v>34</v>
      </c>
      <c r="I643" s="19" t="s">
        <v>1528</v>
      </c>
      <c r="J643" s="26">
        <v>10</v>
      </c>
      <c r="K643" s="19" t="s">
        <v>413</v>
      </c>
      <c r="L643" s="36">
        <v>10</v>
      </c>
      <c r="M643" s="22" t="s">
        <v>1098</v>
      </c>
      <c r="N643" s="22" t="s">
        <v>1098</v>
      </c>
      <c r="O643" s="22"/>
      <c r="P643" s="22"/>
      <c r="Q643" s="19" t="s">
        <v>33</v>
      </c>
      <c r="R643" s="19" t="s">
        <v>1102</v>
      </c>
      <c r="S643" s="19" t="s">
        <v>34</v>
      </c>
    </row>
    <row r="644" ht="153" customHeight="1" spans="1:19">
      <c r="A644" s="16">
        <v>178</v>
      </c>
      <c r="B644" s="29" t="s">
        <v>1096</v>
      </c>
      <c r="C644" s="15" t="s">
        <v>1529</v>
      </c>
      <c r="D644" s="22" t="s">
        <v>1098</v>
      </c>
      <c r="E644" s="34" t="s">
        <v>189</v>
      </c>
      <c r="F644" s="19" t="s">
        <v>41</v>
      </c>
      <c r="G644" s="19" t="s">
        <v>201</v>
      </c>
      <c r="H644" s="19" t="s">
        <v>34</v>
      </c>
      <c r="I644" s="19" t="s">
        <v>1530</v>
      </c>
      <c r="J644" s="26">
        <v>169.56</v>
      </c>
      <c r="K644" s="19" t="s">
        <v>413</v>
      </c>
      <c r="L644" s="36">
        <v>169.56</v>
      </c>
      <c r="M644" s="22" t="s">
        <v>1098</v>
      </c>
      <c r="N644" s="22" t="s">
        <v>1098</v>
      </c>
      <c r="O644" s="22"/>
      <c r="P644" s="22"/>
      <c r="Q644" s="19" t="s">
        <v>33</v>
      </c>
      <c r="R644" s="19" t="s">
        <v>1102</v>
      </c>
      <c r="S644" s="19" t="s">
        <v>34</v>
      </c>
    </row>
    <row r="645" ht="358" customHeight="1" spans="1:19">
      <c r="A645" s="16">
        <v>179</v>
      </c>
      <c r="B645" s="29" t="s">
        <v>1096</v>
      </c>
      <c r="C645" s="15" t="s">
        <v>1531</v>
      </c>
      <c r="D645" s="22" t="s">
        <v>1098</v>
      </c>
      <c r="E645" s="34" t="s">
        <v>189</v>
      </c>
      <c r="F645" s="19" t="s">
        <v>41</v>
      </c>
      <c r="G645" s="19" t="s">
        <v>665</v>
      </c>
      <c r="H645" s="19" t="s">
        <v>34</v>
      </c>
      <c r="I645" s="19" t="s">
        <v>1532</v>
      </c>
      <c r="J645" s="26">
        <v>265.18</v>
      </c>
      <c r="K645" s="19" t="s">
        <v>413</v>
      </c>
      <c r="L645" s="36">
        <v>265.18</v>
      </c>
      <c r="M645" s="22" t="s">
        <v>1098</v>
      </c>
      <c r="N645" s="22" t="s">
        <v>1098</v>
      </c>
      <c r="O645" s="22"/>
      <c r="P645" s="22"/>
      <c r="Q645" s="19" t="s">
        <v>33</v>
      </c>
      <c r="R645" s="19" t="s">
        <v>1102</v>
      </c>
      <c r="S645" s="19" t="s">
        <v>34</v>
      </c>
    </row>
    <row r="646" ht="128" customHeight="1" spans="1:19">
      <c r="A646" s="16">
        <v>180</v>
      </c>
      <c r="B646" s="29" t="s">
        <v>1096</v>
      </c>
      <c r="C646" s="15" t="s">
        <v>1533</v>
      </c>
      <c r="D646" s="22" t="s">
        <v>1098</v>
      </c>
      <c r="E646" s="34" t="s">
        <v>189</v>
      </c>
      <c r="F646" s="19" t="s">
        <v>41</v>
      </c>
      <c r="G646" s="19" t="s">
        <v>517</v>
      </c>
      <c r="H646" s="19" t="s">
        <v>34</v>
      </c>
      <c r="I646" s="19" t="s">
        <v>1534</v>
      </c>
      <c r="J646" s="26">
        <v>189.64</v>
      </c>
      <c r="K646" s="19" t="s">
        <v>413</v>
      </c>
      <c r="L646" s="36">
        <v>189.64</v>
      </c>
      <c r="M646" s="22" t="s">
        <v>1098</v>
      </c>
      <c r="N646" s="22" t="s">
        <v>1098</v>
      </c>
      <c r="O646" s="22"/>
      <c r="P646" s="22"/>
      <c r="Q646" s="19" t="s">
        <v>33</v>
      </c>
      <c r="R646" s="19" t="s">
        <v>1102</v>
      </c>
      <c r="S646" s="19" t="s">
        <v>34</v>
      </c>
    </row>
    <row r="647" ht="55" customHeight="1" spans="1:19">
      <c r="A647" s="16">
        <v>181</v>
      </c>
      <c r="B647" s="29" t="s">
        <v>1096</v>
      </c>
      <c r="C647" s="15" t="s">
        <v>1535</v>
      </c>
      <c r="D647" s="22" t="s">
        <v>1098</v>
      </c>
      <c r="E647" s="34" t="s">
        <v>189</v>
      </c>
      <c r="F647" s="19" t="s">
        <v>41</v>
      </c>
      <c r="G647" s="19" t="s">
        <v>520</v>
      </c>
      <c r="H647" s="19" t="s">
        <v>34</v>
      </c>
      <c r="I647" s="19" t="s">
        <v>1536</v>
      </c>
      <c r="J647" s="26">
        <v>10</v>
      </c>
      <c r="K647" s="19" t="s">
        <v>413</v>
      </c>
      <c r="L647" s="36">
        <v>10</v>
      </c>
      <c r="M647" s="22" t="s">
        <v>1098</v>
      </c>
      <c r="N647" s="22" t="s">
        <v>1098</v>
      </c>
      <c r="O647" s="22"/>
      <c r="P647" s="22"/>
      <c r="Q647" s="19" t="s">
        <v>33</v>
      </c>
      <c r="R647" s="19" t="s">
        <v>1102</v>
      </c>
      <c r="S647" s="19" t="s">
        <v>34</v>
      </c>
    </row>
    <row r="648" ht="179" customHeight="1" spans="1:19">
      <c r="A648" s="16">
        <v>182</v>
      </c>
      <c r="B648" s="29" t="s">
        <v>1096</v>
      </c>
      <c r="C648" s="15" t="s">
        <v>1537</v>
      </c>
      <c r="D648" s="22" t="s">
        <v>1098</v>
      </c>
      <c r="E648" s="34" t="s">
        <v>189</v>
      </c>
      <c r="F648" s="19" t="s">
        <v>41</v>
      </c>
      <c r="G648" s="19" t="s">
        <v>522</v>
      </c>
      <c r="H648" s="19" t="s">
        <v>34</v>
      </c>
      <c r="I648" s="57" t="s">
        <v>1538</v>
      </c>
      <c r="J648" s="26">
        <v>213.05</v>
      </c>
      <c r="K648" s="19" t="s">
        <v>413</v>
      </c>
      <c r="L648" s="36">
        <v>213.05</v>
      </c>
      <c r="M648" s="22" t="s">
        <v>1098</v>
      </c>
      <c r="N648" s="22" t="s">
        <v>1098</v>
      </c>
      <c r="O648" s="22"/>
      <c r="P648" s="22"/>
      <c r="Q648" s="19" t="s">
        <v>33</v>
      </c>
      <c r="R648" s="19" t="s">
        <v>1102</v>
      </c>
      <c r="S648" s="19" t="s">
        <v>34</v>
      </c>
    </row>
    <row r="649" ht="37" customHeight="1" spans="1:19">
      <c r="A649" s="16">
        <v>183</v>
      </c>
      <c r="B649" s="29" t="s">
        <v>1096</v>
      </c>
      <c r="C649" s="15" t="s">
        <v>1539</v>
      </c>
      <c r="D649" s="16" t="s">
        <v>1098</v>
      </c>
      <c r="E649" s="29" t="s">
        <v>189</v>
      </c>
      <c r="F649" s="29" t="s">
        <v>28</v>
      </c>
      <c r="G649" s="29" t="s">
        <v>34</v>
      </c>
      <c r="H649" s="29" t="s">
        <v>34</v>
      </c>
      <c r="I649" s="29" t="s">
        <v>1344</v>
      </c>
      <c r="J649" s="38">
        <v>196.35</v>
      </c>
      <c r="K649" s="29" t="s">
        <v>1345</v>
      </c>
      <c r="L649" s="38">
        <v>196.35</v>
      </c>
      <c r="M649" s="16" t="s">
        <v>1098</v>
      </c>
      <c r="N649" s="16" t="s">
        <v>26</v>
      </c>
      <c r="O649" s="22" t="s">
        <v>26</v>
      </c>
      <c r="P649" s="16"/>
      <c r="Q649" s="29" t="s">
        <v>33</v>
      </c>
      <c r="R649" s="29" t="s">
        <v>1102</v>
      </c>
      <c r="S649" s="29" t="s">
        <v>34</v>
      </c>
    </row>
    <row r="650" ht="37" customHeight="1" spans="1:19">
      <c r="A650" s="16">
        <v>184</v>
      </c>
      <c r="B650" s="29" t="s">
        <v>1096</v>
      </c>
      <c r="C650" s="15" t="s">
        <v>1540</v>
      </c>
      <c r="D650" s="16" t="s">
        <v>1098</v>
      </c>
      <c r="E650" s="29" t="s">
        <v>189</v>
      </c>
      <c r="F650" s="29" t="s">
        <v>64</v>
      </c>
      <c r="G650" s="29" t="s">
        <v>34</v>
      </c>
      <c r="H650" s="29" t="s">
        <v>34</v>
      </c>
      <c r="I650" s="29" t="s">
        <v>1347</v>
      </c>
      <c r="J650" s="38">
        <v>179.13</v>
      </c>
      <c r="K650" s="29" t="s">
        <v>1345</v>
      </c>
      <c r="L650" s="38">
        <v>179.13</v>
      </c>
      <c r="M650" s="16" t="s">
        <v>1098</v>
      </c>
      <c r="N650" s="16" t="s">
        <v>26</v>
      </c>
      <c r="O650" s="22" t="s">
        <v>26</v>
      </c>
      <c r="P650" s="16"/>
      <c r="Q650" s="29" t="s">
        <v>33</v>
      </c>
      <c r="R650" s="29" t="s">
        <v>1102</v>
      </c>
      <c r="S650" s="29" t="s">
        <v>34</v>
      </c>
    </row>
    <row r="651" ht="37" customHeight="1" spans="1:19">
      <c r="A651" s="16">
        <v>185</v>
      </c>
      <c r="B651" s="29" t="s">
        <v>1096</v>
      </c>
      <c r="C651" s="15" t="s">
        <v>1541</v>
      </c>
      <c r="D651" s="16" t="s">
        <v>1098</v>
      </c>
      <c r="E651" s="29" t="s">
        <v>189</v>
      </c>
      <c r="F651" s="29" t="s">
        <v>1146</v>
      </c>
      <c r="G651" s="29" t="s">
        <v>34</v>
      </c>
      <c r="H651" s="29" t="s">
        <v>34</v>
      </c>
      <c r="I651" s="29" t="s">
        <v>1349</v>
      </c>
      <c r="J651" s="38">
        <v>31.06</v>
      </c>
      <c r="K651" s="29" t="s">
        <v>1345</v>
      </c>
      <c r="L651" s="38">
        <v>31.06</v>
      </c>
      <c r="M651" s="16" t="s">
        <v>1098</v>
      </c>
      <c r="N651" s="16" t="s">
        <v>26</v>
      </c>
      <c r="O651" s="22" t="s">
        <v>26</v>
      </c>
      <c r="P651" s="16"/>
      <c r="Q651" s="29" t="s">
        <v>33</v>
      </c>
      <c r="R651" s="29" t="s">
        <v>1102</v>
      </c>
      <c r="S651" s="29" t="s">
        <v>34</v>
      </c>
    </row>
    <row r="652" ht="37" customHeight="1" spans="1:19">
      <c r="A652" s="16">
        <v>186</v>
      </c>
      <c r="B652" s="29" t="s">
        <v>1096</v>
      </c>
      <c r="C652" s="15" t="s">
        <v>1542</v>
      </c>
      <c r="D652" s="16" t="s">
        <v>1098</v>
      </c>
      <c r="E652" s="29" t="s">
        <v>189</v>
      </c>
      <c r="F652" s="29" t="s">
        <v>120</v>
      </c>
      <c r="G652" s="29" t="s">
        <v>34</v>
      </c>
      <c r="H652" s="29" t="s">
        <v>34</v>
      </c>
      <c r="I652" s="29" t="s">
        <v>1543</v>
      </c>
      <c r="J652" s="38">
        <v>37.47</v>
      </c>
      <c r="K652" s="29" t="s">
        <v>1345</v>
      </c>
      <c r="L652" s="38">
        <v>37.47</v>
      </c>
      <c r="M652" s="16" t="s">
        <v>1098</v>
      </c>
      <c r="N652" s="16" t="s">
        <v>26</v>
      </c>
      <c r="O652" s="22" t="s">
        <v>26</v>
      </c>
      <c r="P652" s="16"/>
      <c r="Q652" s="29" t="s">
        <v>33</v>
      </c>
      <c r="R652" s="29" t="s">
        <v>1102</v>
      </c>
      <c r="S652" s="29" t="s">
        <v>34</v>
      </c>
    </row>
    <row r="653" ht="37" customHeight="1" spans="1:19">
      <c r="A653" s="16">
        <v>187</v>
      </c>
      <c r="B653" s="29" t="s">
        <v>1096</v>
      </c>
      <c r="C653" s="15" t="s">
        <v>1544</v>
      </c>
      <c r="D653" s="16" t="s">
        <v>1098</v>
      </c>
      <c r="E653" s="29" t="s">
        <v>189</v>
      </c>
      <c r="F653" s="29" t="s">
        <v>722</v>
      </c>
      <c r="G653" s="29" t="s">
        <v>34</v>
      </c>
      <c r="H653" s="29" t="s">
        <v>34</v>
      </c>
      <c r="I653" s="29" t="s">
        <v>1545</v>
      </c>
      <c r="J653" s="38">
        <v>41.82</v>
      </c>
      <c r="K653" s="29" t="s">
        <v>1345</v>
      </c>
      <c r="L653" s="38">
        <v>41.82</v>
      </c>
      <c r="M653" s="16" t="s">
        <v>1098</v>
      </c>
      <c r="N653" s="16" t="s">
        <v>26</v>
      </c>
      <c r="O653" s="22" t="s">
        <v>26</v>
      </c>
      <c r="P653" s="16"/>
      <c r="Q653" s="29" t="s">
        <v>33</v>
      </c>
      <c r="R653" s="29" t="s">
        <v>1102</v>
      </c>
      <c r="S653" s="29" t="s">
        <v>34</v>
      </c>
    </row>
    <row r="654" ht="37" customHeight="1" spans="1:19">
      <c r="A654" s="16">
        <v>188</v>
      </c>
      <c r="B654" s="29" t="s">
        <v>1096</v>
      </c>
      <c r="C654" s="15" t="s">
        <v>1546</v>
      </c>
      <c r="D654" s="16" t="s">
        <v>1098</v>
      </c>
      <c r="E654" s="29" t="s">
        <v>189</v>
      </c>
      <c r="F654" s="29" t="s">
        <v>46</v>
      </c>
      <c r="G654" s="29" t="s">
        <v>34</v>
      </c>
      <c r="H654" s="29" t="s">
        <v>34</v>
      </c>
      <c r="I654" s="29" t="s">
        <v>1355</v>
      </c>
      <c r="J654" s="38">
        <v>68.16</v>
      </c>
      <c r="K654" s="29" t="s">
        <v>1345</v>
      </c>
      <c r="L654" s="38">
        <v>68.16</v>
      </c>
      <c r="M654" s="16" t="s">
        <v>1098</v>
      </c>
      <c r="N654" s="16" t="s">
        <v>26</v>
      </c>
      <c r="O654" s="22" t="s">
        <v>26</v>
      </c>
      <c r="P654" s="16"/>
      <c r="Q654" s="29" t="s">
        <v>33</v>
      </c>
      <c r="R654" s="29" t="s">
        <v>1102</v>
      </c>
      <c r="S654" s="29" t="s">
        <v>34</v>
      </c>
    </row>
    <row r="655" ht="37" customHeight="1" spans="1:19">
      <c r="A655" s="16">
        <v>189</v>
      </c>
      <c r="B655" s="29" t="s">
        <v>1096</v>
      </c>
      <c r="C655" s="15" t="s">
        <v>1547</v>
      </c>
      <c r="D655" s="16" t="s">
        <v>1098</v>
      </c>
      <c r="E655" s="29" t="s">
        <v>189</v>
      </c>
      <c r="F655" s="29" t="s">
        <v>227</v>
      </c>
      <c r="G655" s="29" t="s">
        <v>34</v>
      </c>
      <c r="H655" s="29" t="s">
        <v>34</v>
      </c>
      <c r="I655" s="29" t="s">
        <v>1357</v>
      </c>
      <c r="J655" s="38">
        <v>85.4</v>
      </c>
      <c r="K655" s="29" t="s">
        <v>1345</v>
      </c>
      <c r="L655" s="38">
        <v>85.4</v>
      </c>
      <c r="M655" s="16" t="s">
        <v>1098</v>
      </c>
      <c r="N655" s="16" t="s">
        <v>26</v>
      </c>
      <c r="O655" s="22" t="s">
        <v>26</v>
      </c>
      <c r="P655" s="16"/>
      <c r="Q655" s="29" t="s">
        <v>33</v>
      </c>
      <c r="R655" s="29" t="s">
        <v>1102</v>
      </c>
      <c r="S655" s="29" t="s">
        <v>34</v>
      </c>
    </row>
    <row r="656" ht="37" customHeight="1" spans="1:19">
      <c r="A656" s="16">
        <v>190</v>
      </c>
      <c r="B656" s="29" t="s">
        <v>1096</v>
      </c>
      <c r="C656" s="15" t="s">
        <v>1548</v>
      </c>
      <c r="D656" s="16" t="s">
        <v>1098</v>
      </c>
      <c r="E656" s="29" t="s">
        <v>189</v>
      </c>
      <c r="F656" s="29" t="s">
        <v>51</v>
      </c>
      <c r="G656" s="29" t="s">
        <v>34</v>
      </c>
      <c r="H656" s="29" t="s">
        <v>34</v>
      </c>
      <c r="I656" s="29" t="s">
        <v>1359</v>
      </c>
      <c r="J656" s="38">
        <v>7.44</v>
      </c>
      <c r="K656" s="29" t="s">
        <v>1345</v>
      </c>
      <c r="L656" s="38">
        <v>7.44</v>
      </c>
      <c r="M656" s="16" t="s">
        <v>1098</v>
      </c>
      <c r="N656" s="16" t="s">
        <v>26</v>
      </c>
      <c r="O656" s="22" t="s">
        <v>26</v>
      </c>
      <c r="P656" s="16"/>
      <c r="Q656" s="29" t="s">
        <v>33</v>
      </c>
      <c r="R656" s="29" t="s">
        <v>1102</v>
      </c>
      <c r="S656" s="29" t="s">
        <v>34</v>
      </c>
    </row>
    <row r="657" ht="37" customHeight="1" spans="1:19">
      <c r="A657" s="16">
        <v>191</v>
      </c>
      <c r="B657" s="29" t="s">
        <v>1096</v>
      </c>
      <c r="C657" s="15" t="s">
        <v>1549</v>
      </c>
      <c r="D657" s="16" t="s">
        <v>1098</v>
      </c>
      <c r="E657" s="29" t="s">
        <v>189</v>
      </c>
      <c r="F657" s="29" t="s">
        <v>41</v>
      </c>
      <c r="G657" s="29" t="s">
        <v>34</v>
      </c>
      <c r="H657" s="29" t="s">
        <v>34</v>
      </c>
      <c r="I657" s="29" t="s">
        <v>1361</v>
      </c>
      <c r="J657" s="38">
        <v>32.41</v>
      </c>
      <c r="K657" s="29" t="s">
        <v>1345</v>
      </c>
      <c r="L657" s="38">
        <v>32.41</v>
      </c>
      <c r="M657" s="16" t="s">
        <v>1098</v>
      </c>
      <c r="N657" s="16" t="s">
        <v>26</v>
      </c>
      <c r="O657" s="22" t="s">
        <v>26</v>
      </c>
      <c r="P657" s="16"/>
      <c r="Q657" s="29" t="s">
        <v>33</v>
      </c>
      <c r="R657" s="29" t="s">
        <v>1102</v>
      </c>
      <c r="S657" s="29" t="s">
        <v>34</v>
      </c>
    </row>
    <row r="658" ht="37" customHeight="1" spans="1:19">
      <c r="A658" s="16">
        <v>192</v>
      </c>
      <c r="B658" s="29" t="s">
        <v>1096</v>
      </c>
      <c r="C658" s="15" t="s">
        <v>1550</v>
      </c>
      <c r="D658" s="16" t="s">
        <v>1098</v>
      </c>
      <c r="E658" s="29" t="s">
        <v>189</v>
      </c>
      <c r="F658" s="29" t="s">
        <v>115</v>
      </c>
      <c r="G658" s="29" t="s">
        <v>34</v>
      </c>
      <c r="H658" s="29" t="s">
        <v>34</v>
      </c>
      <c r="I658" s="29" t="s">
        <v>1363</v>
      </c>
      <c r="J658" s="38">
        <v>32.43</v>
      </c>
      <c r="K658" s="29" t="s">
        <v>1345</v>
      </c>
      <c r="L658" s="38">
        <v>32.43</v>
      </c>
      <c r="M658" s="16" t="s">
        <v>1098</v>
      </c>
      <c r="N658" s="16" t="s">
        <v>26</v>
      </c>
      <c r="O658" s="22" t="s">
        <v>26</v>
      </c>
      <c r="P658" s="16"/>
      <c r="Q658" s="29" t="s">
        <v>33</v>
      </c>
      <c r="R658" s="29" t="s">
        <v>1102</v>
      </c>
      <c r="S658" s="29" t="s">
        <v>34</v>
      </c>
    </row>
    <row r="659" ht="37" customHeight="1" spans="1:19">
      <c r="A659" s="16">
        <v>193</v>
      </c>
      <c r="B659" s="29" t="s">
        <v>1096</v>
      </c>
      <c r="C659" s="15" t="s">
        <v>1551</v>
      </c>
      <c r="D659" s="16" t="s">
        <v>1098</v>
      </c>
      <c r="E659" s="29" t="s">
        <v>189</v>
      </c>
      <c r="F659" s="29" t="s">
        <v>36</v>
      </c>
      <c r="G659" s="29" t="s">
        <v>34</v>
      </c>
      <c r="H659" s="29" t="s">
        <v>34</v>
      </c>
      <c r="I659" s="29" t="s">
        <v>1552</v>
      </c>
      <c r="J659" s="38">
        <v>144</v>
      </c>
      <c r="K659" s="29" t="s">
        <v>1345</v>
      </c>
      <c r="L659" s="38">
        <v>144</v>
      </c>
      <c r="M659" s="16" t="s">
        <v>1098</v>
      </c>
      <c r="N659" s="16" t="s">
        <v>26</v>
      </c>
      <c r="O659" s="22" t="s">
        <v>26</v>
      </c>
      <c r="P659" s="16"/>
      <c r="Q659" s="29" t="s">
        <v>33</v>
      </c>
      <c r="R659" s="29" t="s">
        <v>1102</v>
      </c>
      <c r="S659" s="29" t="s">
        <v>34</v>
      </c>
    </row>
    <row r="660" ht="37" customHeight="1" spans="1:19">
      <c r="A660" s="16">
        <v>194</v>
      </c>
      <c r="B660" s="29" t="s">
        <v>1096</v>
      </c>
      <c r="C660" s="15" t="s">
        <v>1553</v>
      </c>
      <c r="D660" s="16" t="s">
        <v>1098</v>
      </c>
      <c r="E660" s="29" t="s">
        <v>189</v>
      </c>
      <c r="F660" s="29" t="s">
        <v>73</v>
      </c>
      <c r="G660" s="29" t="s">
        <v>34</v>
      </c>
      <c r="H660" s="29" t="s">
        <v>34</v>
      </c>
      <c r="I660" s="29" t="s">
        <v>1367</v>
      </c>
      <c r="J660" s="38">
        <v>120.84</v>
      </c>
      <c r="K660" s="29" t="s">
        <v>1345</v>
      </c>
      <c r="L660" s="38">
        <v>120.84</v>
      </c>
      <c r="M660" s="16" t="s">
        <v>1098</v>
      </c>
      <c r="N660" s="16" t="s">
        <v>26</v>
      </c>
      <c r="O660" s="22" t="s">
        <v>26</v>
      </c>
      <c r="P660" s="16"/>
      <c r="Q660" s="29" t="s">
        <v>33</v>
      </c>
      <c r="R660" s="29" t="s">
        <v>1102</v>
      </c>
      <c r="S660" s="29" t="s">
        <v>34</v>
      </c>
    </row>
    <row r="661" ht="37" customHeight="1" spans="1:19">
      <c r="A661" s="16">
        <v>195</v>
      </c>
      <c r="B661" s="29" t="s">
        <v>1096</v>
      </c>
      <c r="C661" s="15" t="s">
        <v>1554</v>
      </c>
      <c r="D661" s="16" t="s">
        <v>1098</v>
      </c>
      <c r="E661" s="29" t="s">
        <v>189</v>
      </c>
      <c r="F661" s="29" t="s">
        <v>56</v>
      </c>
      <c r="G661" s="29" t="s">
        <v>34</v>
      </c>
      <c r="H661" s="29" t="s">
        <v>34</v>
      </c>
      <c r="I661" s="29" t="s">
        <v>1369</v>
      </c>
      <c r="J661" s="38">
        <v>58.53</v>
      </c>
      <c r="K661" s="29" t="s">
        <v>1345</v>
      </c>
      <c r="L661" s="38">
        <v>58.53</v>
      </c>
      <c r="M661" s="16" t="s">
        <v>1098</v>
      </c>
      <c r="N661" s="16" t="s">
        <v>26</v>
      </c>
      <c r="O661" s="22" t="s">
        <v>26</v>
      </c>
      <c r="P661" s="16"/>
      <c r="Q661" s="29" t="s">
        <v>33</v>
      </c>
      <c r="R661" s="29" t="s">
        <v>1102</v>
      </c>
      <c r="S661" s="29" t="s">
        <v>34</v>
      </c>
    </row>
    <row r="662" ht="37" customHeight="1" spans="1:19">
      <c r="A662" s="16">
        <v>196</v>
      </c>
      <c r="B662" s="29" t="s">
        <v>1096</v>
      </c>
      <c r="C662" s="15" t="s">
        <v>1555</v>
      </c>
      <c r="D662" s="16" t="s">
        <v>1098</v>
      </c>
      <c r="E662" s="29" t="s">
        <v>189</v>
      </c>
      <c r="F662" s="29" t="s">
        <v>77</v>
      </c>
      <c r="G662" s="29" t="s">
        <v>34</v>
      </c>
      <c r="H662" s="29" t="s">
        <v>34</v>
      </c>
      <c r="I662" s="29" t="s">
        <v>1371</v>
      </c>
      <c r="J662" s="38">
        <v>131.01</v>
      </c>
      <c r="K662" s="29" t="s">
        <v>1345</v>
      </c>
      <c r="L662" s="38">
        <v>131.01</v>
      </c>
      <c r="M662" s="16" t="s">
        <v>1098</v>
      </c>
      <c r="N662" s="16" t="s">
        <v>26</v>
      </c>
      <c r="O662" s="22" t="s">
        <v>26</v>
      </c>
      <c r="P662" s="16"/>
      <c r="Q662" s="29" t="s">
        <v>33</v>
      </c>
      <c r="R662" s="29" t="s">
        <v>1102</v>
      </c>
      <c r="S662" s="29" t="s">
        <v>34</v>
      </c>
    </row>
    <row r="663" ht="37" customHeight="1" spans="1:19">
      <c r="A663" s="16">
        <v>197</v>
      </c>
      <c r="B663" s="29" t="s">
        <v>1096</v>
      </c>
      <c r="C663" s="15" t="s">
        <v>1556</v>
      </c>
      <c r="D663" s="22" t="s">
        <v>1098</v>
      </c>
      <c r="E663" s="19" t="s">
        <v>405</v>
      </c>
      <c r="F663" s="19" t="s">
        <v>28</v>
      </c>
      <c r="G663" s="19" t="s">
        <v>926</v>
      </c>
      <c r="H663" s="19" t="s">
        <v>34</v>
      </c>
      <c r="I663" s="19" t="s">
        <v>1557</v>
      </c>
      <c r="J663" s="26">
        <v>23.72</v>
      </c>
      <c r="K663" s="19" t="s">
        <v>725</v>
      </c>
      <c r="L663" s="19">
        <v>23.72</v>
      </c>
      <c r="M663" s="22" t="s">
        <v>1098</v>
      </c>
      <c r="N663" s="22" t="s">
        <v>1098</v>
      </c>
      <c r="O663" s="22"/>
      <c r="P663" s="22"/>
      <c r="Q663" s="19" t="s">
        <v>33</v>
      </c>
      <c r="R663" s="19" t="s">
        <v>1102</v>
      </c>
      <c r="S663" s="19" t="s">
        <v>34</v>
      </c>
    </row>
    <row r="664" ht="37" customHeight="1" spans="1:19">
      <c r="A664" s="16">
        <v>198</v>
      </c>
      <c r="B664" s="29" t="s">
        <v>1096</v>
      </c>
      <c r="C664" s="15" t="s">
        <v>1558</v>
      </c>
      <c r="D664" s="22" t="s">
        <v>1098</v>
      </c>
      <c r="E664" s="19" t="s">
        <v>405</v>
      </c>
      <c r="F664" s="19" t="s">
        <v>28</v>
      </c>
      <c r="G664" s="19" t="s">
        <v>511</v>
      </c>
      <c r="H664" s="19" t="s">
        <v>34</v>
      </c>
      <c r="I664" s="19" t="s">
        <v>1559</v>
      </c>
      <c r="J664" s="26">
        <v>31.52</v>
      </c>
      <c r="K664" s="19" t="s">
        <v>725</v>
      </c>
      <c r="L664" s="19">
        <v>32.27</v>
      </c>
      <c r="M664" s="22" t="s">
        <v>1098</v>
      </c>
      <c r="N664" s="22" t="s">
        <v>1098</v>
      </c>
      <c r="O664" s="22"/>
      <c r="P664" s="22"/>
      <c r="Q664" s="19" t="s">
        <v>33</v>
      </c>
      <c r="R664" s="19" t="s">
        <v>1102</v>
      </c>
      <c r="S664" s="19" t="s">
        <v>34</v>
      </c>
    </row>
    <row r="665" ht="37" customHeight="1" spans="1:19">
      <c r="A665" s="16">
        <v>199</v>
      </c>
      <c r="B665" s="29" t="s">
        <v>1096</v>
      </c>
      <c r="C665" s="15" t="s">
        <v>1560</v>
      </c>
      <c r="D665" s="22" t="s">
        <v>1098</v>
      </c>
      <c r="E665" s="19" t="s">
        <v>405</v>
      </c>
      <c r="F665" s="19" t="s">
        <v>64</v>
      </c>
      <c r="G665" s="19" t="s">
        <v>1561</v>
      </c>
      <c r="H665" s="19" t="s">
        <v>34</v>
      </c>
      <c r="I665" s="19" t="s">
        <v>1562</v>
      </c>
      <c r="J665" s="26">
        <v>24.23</v>
      </c>
      <c r="K665" s="19" t="s">
        <v>725</v>
      </c>
      <c r="L665" s="19">
        <v>24.23</v>
      </c>
      <c r="M665" s="22" t="s">
        <v>1098</v>
      </c>
      <c r="N665" s="22" t="s">
        <v>1098</v>
      </c>
      <c r="O665" s="22"/>
      <c r="P665" s="22"/>
      <c r="Q665" s="19" t="s">
        <v>33</v>
      </c>
      <c r="R665" s="19" t="s">
        <v>1102</v>
      </c>
      <c r="S665" s="19" t="s">
        <v>34</v>
      </c>
    </row>
    <row r="666" ht="37" customHeight="1" spans="1:19">
      <c r="A666" s="16">
        <v>200</v>
      </c>
      <c r="B666" s="29" t="s">
        <v>1096</v>
      </c>
      <c r="C666" s="15" t="s">
        <v>1563</v>
      </c>
      <c r="D666" s="22" t="s">
        <v>1098</v>
      </c>
      <c r="E666" s="19" t="s">
        <v>405</v>
      </c>
      <c r="F666" s="19" t="s">
        <v>51</v>
      </c>
      <c r="G666" s="19" t="s">
        <v>52</v>
      </c>
      <c r="H666" s="19" t="s">
        <v>34</v>
      </c>
      <c r="I666" s="19" t="s">
        <v>1564</v>
      </c>
      <c r="J666" s="26">
        <v>21.449</v>
      </c>
      <c r="K666" s="19" t="s">
        <v>725</v>
      </c>
      <c r="L666" s="19">
        <v>22.06</v>
      </c>
      <c r="M666" s="22" t="s">
        <v>1098</v>
      </c>
      <c r="N666" s="22" t="s">
        <v>1098</v>
      </c>
      <c r="O666" s="22"/>
      <c r="P666" s="22"/>
      <c r="Q666" s="19" t="s">
        <v>33</v>
      </c>
      <c r="R666" s="19" t="s">
        <v>1102</v>
      </c>
      <c r="S666" s="19" t="s">
        <v>34</v>
      </c>
    </row>
    <row r="667" ht="37" customHeight="1" spans="1:19">
      <c r="A667" s="16">
        <v>201</v>
      </c>
      <c r="B667" s="29" t="s">
        <v>1096</v>
      </c>
      <c r="C667" s="15" t="s">
        <v>1565</v>
      </c>
      <c r="D667" s="22" t="s">
        <v>1098</v>
      </c>
      <c r="E667" s="19" t="s">
        <v>405</v>
      </c>
      <c r="F667" s="19" t="s">
        <v>77</v>
      </c>
      <c r="G667" s="19" t="s">
        <v>449</v>
      </c>
      <c r="H667" s="19" t="s">
        <v>34</v>
      </c>
      <c r="I667" s="19" t="s">
        <v>1566</v>
      </c>
      <c r="J667" s="26">
        <v>34.53</v>
      </c>
      <c r="K667" s="19" t="s">
        <v>725</v>
      </c>
      <c r="L667" s="19">
        <v>34.53</v>
      </c>
      <c r="M667" s="22" t="s">
        <v>1098</v>
      </c>
      <c r="N667" s="22" t="s">
        <v>1098</v>
      </c>
      <c r="O667" s="22"/>
      <c r="P667" s="22"/>
      <c r="Q667" s="19" t="s">
        <v>33</v>
      </c>
      <c r="R667" s="19" t="s">
        <v>1102</v>
      </c>
      <c r="S667" s="19" t="s">
        <v>34</v>
      </c>
    </row>
    <row r="668" ht="37" customHeight="1" spans="1:19">
      <c r="A668" s="16">
        <v>202</v>
      </c>
      <c r="B668" s="29" t="s">
        <v>1096</v>
      </c>
      <c r="C668" s="15" t="s">
        <v>1567</v>
      </c>
      <c r="D668" s="22" t="s">
        <v>1098</v>
      </c>
      <c r="E668" s="19" t="s">
        <v>405</v>
      </c>
      <c r="F668" s="19" t="s">
        <v>36</v>
      </c>
      <c r="G668" s="19" t="s">
        <v>578</v>
      </c>
      <c r="H668" s="19" t="s">
        <v>34</v>
      </c>
      <c r="I668" s="19" t="s">
        <v>1568</v>
      </c>
      <c r="J668" s="26">
        <v>21.49</v>
      </c>
      <c r="K668" s="19" t="s">
        <v>725</v>
      </c>
      <c r="L668" s="19">
        <v>21.49</v>
      </c>
      <c r="M668" s="22" t="s">
        <v>1098</v>
      </c>
      <c r="N668" s="22" t="s">
        <v>1098</v>
      </c>
      <c r="O668" s="22"/>
      <c r="P668" s="22"/>
      <c r="Q668" s="19" t="s">
        <v>33</v>
      </c>
      <c r="R668" s="19" t="s">
        <v>1102</v>
      </c>
      <c r="S668" s="19" t="s">
        <v>34</v>
      </c>
    </row>
    <row r="669" ht="37" customHeight="1" spans="1:19">
      <c r="A669" s="16">
        <v>203</v>
      </c>
      <c r="B669" s="29" t="s">
        <v>1096</v>
      </c>
      <c r="C669" s="15" t="s">
        <v>1569</v>
      </c>
      <c r="D669" s="22" t="s">
        <v>1098</v>
      </c>
      <c r="E669" s="19" t="s">
        <v>405</v>
      </c>
      <c r="F669" s="19" t="s">
        <v>36</v>
      </c>
      <c r="G669" s="19" t="s">
        <v>124</v>
      </c>
      <c r="H669" s="19" t="s">
        <v>34</v>
      </c>
      <c r="I669" s="19" t="s">
        <v>1570</v>
      </c>
      <c r="J669" s="26">
        <v>2.83</v>
      </c>
      <c r="K669" s="19" t="s">
        <v>725</v>
      </c>
      <c r="L669" s="19">
        <v>4.74</v>
      </c>
      <c r="M669" s="22" t="s">
        <v>1098</v>
      </c>
      <c r="N669" s="22" t="s">
        <v>1098</v>
      </c>
      <c r="O669" s="22"/>
      <c r="P669" s="22"/>
      <c r="Q669" s="19" t="s">
        <v>33</v>
      </c>
      <c r="R669" s="19" t="s">
        <v>1102</v>
      </c>
      <c r="S669" s="19" t="s">
        <v>34</v>
      </c>
    </row>
    <row r="670" ht="37" customHeight="1" spans="1:19">
      <c r="A670" s="16">
        <v>204</v>
      </c>
      <c r="B670" s="29" t="s">
        <v>1096</v>
      </c>
      <c r="C670" s="15" t="s">
        <v>1571</v>
      </c>
      <c r="D670" s="22" t="s">
        <v>1098</v>
      </c>
      <c r="E670" s="19" t="s">
        <v>405</v>
      </c>
      <c r="F670" s="19" t="s">
        <v>41</v>
      </c>
      <c r="G670" s="19" t="s">
        <v>511</v>
      </c>
      <c r="H670" s="19" t="s">
        <v>34</v>
      </c>
      <c r="I670" s="19" t="s">
        <v>1572</v>
      </c>
      <c r="J670" s="26">
        <v>49.06</v>
      </c>
      <c r="K670" s="19" t="s">
        <v>725</v>
      </c>
      <c r="L670" s="19">
        <v>49.06</v>
      </c>
      <c r="M670" s="22" t="s">
        <v>1098</v>
      </c>
      <c r="N670" s="22" t="s">
        <v>1098</v>
      </c>
      <c r="O670" s="22"/>
      <c r="P670" s="22"/>
      <c r="Q670" s="19" t="s">
        <v>33</v>
      </c>
      <c r="R670" s="19" t="s">
        <v>1102</v>
      </c>
      <c r="S670" s="19" t="s">
        <v>34</v>
      </c>
    </row>
    <row r="671" ht="37" customHeight="1" spans="1:19">
      <c r="A671" s="16">
        <v>205</v>
      </c>
      <c r="B671" s="29" t="s">
        <v>1096</v>
      </c>
      <c r="C671" s="15" t="s">
        <v>1573</v>
      </c>
      <c r="D671" s="22" t="s">
        <v>1098</v>
      </c>
      <c r="E671" s="19" t="s">
        <v>405</v>
      </c>
      <c r="F671" s="19" t="s">
        <v>41</v>
      </c>
      <c r="G671" s="19" t="s">
        <v>520</v>
      </c>
      <c r="H671" s="19" t="s">
        <v>34</v>
      </c>
      <c r="I671" s="19" t="s">
        <v>1574</v>
      </c>
      <c r="J671" s="26">
        <v>33.014</v>
      </c>
      <c r="K671" s="19" t="s">
        <v>725</v>
      </c>
      <c r="L671" s="19">
        <v>33.51</v>
      </c>
      <c r="M671" s="22" t="s">
        <v>1098</v>
      </c>
      <c r="N671" s="22" t="s">
        <v>1098</v>
      </c>
      <c r="O671" s="22"/>
      <c r="P671" s="22"/>
      <c r="Q671" s="19" t="s">
        <v>33</v>
      </c>
      <c r="R671" s="19" t="s">
        <v>1102</v>
      </c>
      <c r="S671" s="19" t="s">
        <v>34</v>
      </c>
    </row>
    <row r="672" ht="37" customHeight="1" spans="1:19">
      <c r="A672" s="16">
        <v>206</v>
      </c>
      <c r="B672" s="29" t="s">
        <v>1096</v>
      </c>
      <c r="C672" s="15" t="s">
        <v>1575</v>
      </c>
      <c r="D672" s="22" t="s">
        <v>1098</v>
      </c>
      <c r="E672" s="19" t="s">
        <v>405</v>
      </c>
      <c r="F672" s="19" t="s">
        <v>46</v>
      </c>
      <c r="G672" s="19" t="s">
        <v>433</v>
      </c>
      <c r="H672" s="19" t="s">
        <v>34</v>
      </c>
      <c r="I672" s="19" t="s">
        <v>1576</v>
      </c>
      <c r="J672" s="26">
        <v>19.11</v>
      </c>
      <c r="K672" s="19" t="s">
        <v>725</v>
      </c>
      <c r="L672" s="19">
        <v>19.11</v>
      </c>
      <c r="M672" s="22" t="s">
        <v>1098</v>
      </c>
      <c r="N672" s="22" t="s">
        <v>1098</v>
      </c>
      <c r="O672" s="22"/>
      <c r="P672" s="22"/>
      <c r="Q672" s="19" t="s">
        <v>33</v>
      </c>
      <c r="R672" s="19" t="s">
        <v>1102</v>
      </c>
      <c r="S672" s="19" t="s">
        <v>34</v>
      </c>
    </row>
    <row r="673" ht="37" customHeight="1" spans="1:19">
      <c r="A673" s="16">
        <v>207</v>
      </c>
      <c r="B673" s="29" t="s">
        <v>1096</v>
      </c>
      <c r="C673" s="15" t="s">
        <v>1577</v>
      </c>
      <c r="D673" s="22" t="s">
        <v>1098</v>
      </c>
      <c r="E673" s="19" t="s">
        <v>405</v>
      </c>
      <c r="F673" s="19" t="s">
        <v>46</v>
      </c>
      <c r="G673" s="19" t="s">
        <v>430</v>
      </c>
      <c r="H673" s="19" t="s">
        <v>34</v>
      </c>
      <c r="I673" s="19" t="s">
        <v>1578</v>
      </c>
      <c r="J673" s="26">
        <v>8.93</v>
      </c>
      <c r="K673" s="19" t="s">
        <v>725</v>
      </c>
      <c r="L673" s="19">
        <v>11.14</v>
      </c>
      <c r="M673" s="22" t="s">
        <v>1098</v>
      </c>
      <c r="N673" s="22" t="s">
        <v>1098</v>
      </c>
      <c r="O673" s="22"/>
      <c r="P673" s="22"/>
      <c r="Q673" s="19" t="s">
        <v>33</v>
      </c>
      <c r="R673" s="19" t="s">
        <v>1102</v>
      </c>
      <c r="S673" s="19" t="s">
        <v>34</v>
      </c>
    </row>
    <row r="674" ht="37" customHeight="1" spans="1:19">
      <c r="A674" s="16">
        <v>208</v>
      </c>
      <c r="B674" s="29" t="s">
        <v>1096</v>
      </c>
      <c r="C674" s="15" t="s">
        <v>1579</v>
      </c>
      <c r="D674" s="22" t="s">
        <v>1098</v>
      </c>
      <c r="E674" s="19" t="s">
        <v>405</v>
      </c>
      <c r="F674" s="19" t="s">
        <v>120</v>
      </c>
      <c r="G674" s="19" t="s">
        <v>127</v>
      </c>
      <c r="H674" s="19" t="s">
        <v>34</v>
      </c>
      <c r="I674" s="19" t="s">
        <v>1580</v>
      </c>
      <c r="J674" s="26">
        <v>31.8</v>
      </c>
      <c r="K674" s="19" t="s">
        <v>725</v>
      </c>
      <c r="L674" s="19">
        <v>32.02</v>
      </c>
      <c r="M674" s="22" t="s">
        <v>1098</v>
      </c>
      <c r="N674" s="22" t="s">
        <v>1098</v>
      </c>
      <c r="O674" s="22"/>
      <c r="P674" s="22"/>
      <c r="Q674" s="19" t="s">
        <v>33</v>
      </c>
      <c r="R674" s="19" t="s">
        <v>1102</v>
      </c>
      <c r="S674" s="19" t="s">
        <v>34</v>
      </c>
    </row>
    <row r="675" ht="37" customHeight="1" spans="1:19">
      <c r="A675" s="16">
        <v>209</v>
      </c>
      <c r="B675" s="29" t="s">
        <v>1096</v>
      </c>
      <c r="C675" s="15" t="s">
        <v>1581</v>
      </c>
      <c r="D675" s="22" t="s">
        <v>1098</v>
      </c>
      <c r="E675" s="19" t="s">
        <v>405</v>
      </c>
      <c r="F675" s="19" t="s">
        <v>120</v>
      </c>
      <c r="G675" s="19" t="s">
        <v>544</v>
      </c>
      <c r="H675" s="19" t="s">
        <v>34</v>
      </c>
      <c r="I675" s="19" t="s">
        <v>1582</v>
      </c>
      <c r="J675" s="26">
        <v>24.34</v>
      </c>
      <c r="K675" s="19" t="s">
        <v>725</v>
      </c>
      <c r="L675" s="19">
        <v>24.45</v>
      </c>
      <c r="M675" s="22" t="s">
        <v>1098</v>
      </c>
      <c r="N675" s="22" t="s">
        <v>1098</v>
      </c>
      <c r="O675" s="22"/>
      <c r="P675" s="22"/>
      <c r="Q675" s="19" t="s">
        <v>33</v>
      </c>
      <c r="R675" s="19" t="s">
        <v>1102</v>
      </c>
      <c r="S675" s="19" t="s">
        <v>34</v>
      </c>
    </row>
    <row r="676" ht="37" customHeight="1" spans="1:19">
      <c r="A676" s="16">
        <v>210</v>
      </c>
      <c r="B676" s="29" t="s">
        <v>1096</v>
      </c>
      <c r="C676" s="15" t="s">
        <v>1583</v>
      </c>
      <c r="D676" s="22" t="s">
        <v>1098</v>
      </c>
      <c r="E676" s="19" t="s">
        <v>405</v>
      </c>
      <c r="F676" s="19" t="s">
        <v>120</v>
      </c>
      <c r="G676" s="19" t="s">
        <v>552</v>
      </c>
      <c r="H676" s="19" t="s">
        <v>34</v>
      </c>
      <c r="I676" s="19" t="s">
        <v>1584</v>
      </c>
      <c r="J676" s="26">
        <v>173.2006</v>
      </c>
      <c r="K676" s="19" t="s">
        <v>725</v>
      </c>
      <c r="L676" s="19">
        <v>230.68</v>
      </c>
      <c r="M676" s="22" t="s">
        <v>1098</v>
      </c>
      <c r="N676" s="22" t="s">
        <v>1098</v>
      </c>
      <c r="O676" s="22"/>
      <c r="P676" s="22"/>
      <c r="Q676" s="19" t="s">
        <v>33</v>
      </c>
      <c r="R676" s="19" t="s">
        <v>1102</v>
      </c>
      <c r="S676" s="19" t="s">
        <v>34</v>
      </c>
    </row>
    <row r="677" ht="37" customHeight="1" spans="1:19">
      <c r="A677" s="16">
        <v>211</v>
      </c>
      <c r="B677" s="29" t="s">
        <v>1096</v>
      </c>
      <c r="C677" s="15" t="s">
        <v>1585</v>
      </c>
      <c r="D677" s="22" t="s">
        <v>1098</v>
      </c>
      <c r="E677" s="19" t="s">
        <v>405</v>
      </c>
      <c r="F677" s="19" t="s">
        <v>56</v>
      </c>
      <c r="G677" s="19" t="s">
        <v>470</v>
      </c>
      <c r="H677" s="19" t="s">
        <v>34</v>
      </c>
      <c r="I677" s="19" t="s">
        <v>1586</v>
      </c>
      <c r="J677" s="26">
        <v>10.88</v>
      </c>
      <c r="K677" s="19" t="s">
        <v>725</v>
      </c>
      <c r="L677" s="19">
        <v>17.3</v>
      </c>
      <c r="M677" s="22" t="s">
        <v>1098</v>
      </c>
      <c r="N677" s="22" t="s">
        <v>1098</v>
      </c>
      <c r="O677" s="22"/>
      <c r="P677" s="22"/>
      <c r="Q677" s="19" t="s">
        <v>33</v>
      </c>
      <c r="R677" s="19" t="s">
        <v>1102</v>
      </c>
      <c r="S677" s="19" t="s">
        <v>34</v>
      </c>
    </row>
    <row r="678" ht="37" customHeight="1" spans="1:19">
      <c r="A678" s="16">
        <v>212</v>
      </c>
      <c r="B678" s="29" t="s">
        <v>1096</v>
      </c>
      <c r="C678" s="15" t="s">
        <v>1587</v>
      </c>
      <c r="D678" s="22" t="s">
        <v>1098</v>
      </c>
      <c r="E678" s="19" t="s">
        <v>405</v>
      </c>
      <c r="F678" s="19" t="s">
        <v>56</v>
      </c>
      <c r="G678" s="19" t="s">
        <v>194</v>
      </c>
      <c r="H678" s="19" t="s">
        <v>34</v>
      </c>
      <c r="I678" s="19" t="s">
        <v>1588</v>
      </c>
      <c r="J678" s="26">
        <v>6.49</v>
      </c>
      <c r="K678" s="19" t="s">
        <v>725</v>
      </c>
      <c r="L678" s="19">
        <v>6.96</v>
      </c>
      <c r="M678" s="22" t="s">
        <v>1098</v>
      </c>
      <c r="N678" s="22" t="s">
        <v>1098</v>
      </c>
      <c r="O678" s="22"/>
      <c r="P678" s="22"/>
      <c r="Q678" s="19" t="s">
        <v>33</v>
      </c>
      <c r="R678" s="19" t="s">
        <v>1102</v>
      </c>
      <c r="S678" s="19" t="s">
        <v>34</v>
      </c>
    </row>
    <row r="679" ht="37" customHeight="1" spans="1:19">
      <c r="A679" s="16">
        <v>213</v>
      </c>
      <c r="B679" s="29" t="s">
        <v>1096</v>
      </c>
      <c r="C679" s="15" t="s">
        <v>1589</v>
      </c>
      <c r="D679" s="22" t="s">
        <v>1098</v>
      </c>
      <c r="E679" s="19" t="s">
        <v>405</v>
      </c>
      <c r="F679" s="19" t="s">
        <v>56</v>
      </c>
      <c r="G679" s="19" t="s">
        <v>476</v>
      </c>
      <c r="H679" s="19" t="s">
        <v>34</v>
      </c>
      <c r="I679" s="19" t="s">
        <v>1590</v>
      </c>
      <c r="J679" s="26">
        <v>22.96</v>
      </c>
      <c r="K679" s="19" t="s">
        <v>725</v>
      </c>
      <c r="L679" s="19">
        <v>22.96</v>
      </c>
      <c r="M679" s="22" t="s">
        <v>1098</v>
      </c>
      <c r="N679" s="22" t="s">
        <v>1098</v>
      </c>
      <c r="O679" s="22"/>
      <c r="P679" s="22"/>
      <c r="Q679" s="19" t="s">
        <v>33</v>
      </c>
      <c r="R679" s="19" t="s">
        <v>1102</v>
      </c>
      <c r="S679" s="19" t="s">
        <v>34</v>
      </c>
    </row>
    <row r="680" ht="37" customHeight="1" spans="1:19">
      <c r="A680" s="16">
        <v>214</v>
      </c>
      <c r="B680" s="29" t="s">
        <v>1096</v>
      </c>
      <c r="C680" s="15" t="s">
        <v>1591</v>
      </c>
      <c r="D680" s="22" t="s">
        <v>1098</v>
      </c>
      <c r="E680" s="19" t="s">
        <v>405</v>
      </c>
      <c r="F680" s="19" t="s">
        <v>1592</v>
      </c>
      <c r="G680" s="19" t="s">
        <v>34</v>
      </c>
      <c r="H680" s="19" t="s">
        <v>34</v>
      </c>
      <c r="I680" s="19" t="s">
        <v>1593</v>
      </c>
      <c r="J680" s="26">
        <v>28.348</v>
      </c>
      <c r="K680" s="19" t="s">
        <v>725</v>
      </c>
      <c r="L680" s="19">
        <v>29.89</v>
      </c>
      <c r="M680" s="22" t="s">
        <v>1098</v>
      </c>
      <c r="N680" s="22" t="s">
        <v>1098</v>
      </c>
      <c r="O680" s="22"/>
      <c r="P680" s="22"/>
      <c r="Q680" s="19" t="s">
        <v>33</v>
      </c>
      <c r="R680" s="19" t="s">
        <v>1102</v>
      </c>
      <c r="S680" s="19" t="s">
        <v>34</v>
      </c>
    </row>
    <row r="681" ht="45" customHeight="1" spans="1:19">
      <c r="A681" s="16">
        <v>215</v>
      </c>
      <c r="B681" s="29" t="s">
        <v>1096</v>
      </c>
      <c r="C681" s="15" t="s">
        <v>1594</v>
      </c>
      <c r="D681" s="22" t="s">
        <v>1098</v>
      </c>
      <c r="E681" s="19" t="s">
        <v>850</v>
      </c>
      <c r="F681" s="19" t="s">
        <v>56</v>
      </c>
      <c r="G681" s="19" t="s">
        <v>427</v>
      </c>
      <c r="H681" s="19" t="s">
        <v>34</v>
      </c>
      <c r="I681" s="19" t="s">
        <v>1595</v>
      </c>
      <c r="J681" s="19">
        <v>6</v>
      </c>
      <c r="K681" s="19" t="s">
        <v>1596</v>
      </c>
      <c r="L681" s="19">
        <v>6</v>
      </c>
      <c r="M681" s="22" t="s">
        <v>1098</v>
      </c>
      <c r="N681" s="22" t="s">
        <v>1098</v>
      </c>
      <c r="O681" s="22"/>
      <c r="P681" s="22"/>
      <c r="Q681" s="60" t="s">
        <v>33</v>
      </c>
      <c r="R681" s="60" t="s">
        <v>1102</v>
      </c>
      <c r="S681" s="60" t="s">
        <v>34</v>
      </c>
    </row>
    <row r="682" ht="48" spans="1:19">
      <c r="A682" s="16">
        <v>216</v>
      </c>
      <c r="B682" s="29" t="s">
        <v>1096</v>
      </c>
      <c r="C682" s="15" t="s">
        <v>1597</v>
      </c>
      <c r="D682" s="22" t="s">
        <v>1098</v>
      </c>
      <c r="E682" s="19" t="s">
        <v>405</v>
      </c>
      <c r="F682" s="19" t="s">
        <v>34</v>
      </c>
      <c r="G682" s="19" t="s">
        <v>1598</v>
      </c>
      <c r="H682" s="19" t="s">
        <v>34</v>
      </c>
      <c r="I682" s="19" t="s">
        <v>1599</v>
      </c>
      <c r="J682" s="21">
        <v>23.99</v>
      </c>
      <c r="K682" s="19" t="s">
        <v>720</v>
      </c>
      <c r="L682" s="21">
        <v>26</v>
      </c>
      <c r="M682" s="22" t="s">
        <v>1098</v>
      </c>
      <c r="N682" s="22" t="s">
        <v>1098</v>
      </c>
      <c r="O682" s="22"/>
      <c r="P682" s="22"/>
      <c r="Q682" s="19" t="s">
        <v>33</v>
      </c>
      <c r="R682" s="19" t="s">
        <v>1102</v>
      </c>
      <c r="S682" s="19" t="s">
        <v>34</v>
      </c>
    </row>
    <row r="683" ht="47" customHeight="1" spans="1:19">
      <c r="A683" s="16">
        <v>217</v>
      </c>
      <c r="B683" s="29" t="s">
        <v>1096</v>
      </c>
      <c r="C683" s="15" t="s">
        <v>1600</v>
      </c>
      <c r="D683" s="22" t="s">
        <v>1098</v>
      </c>
      <c r="E683" s="19" t="s">
        <v>405</v>
      </c>
      <c r="F683" s="19" t="s">
        <v>41</v>
      </c>
      <c r="G683" s="21" t="s">
        <v>1601</v>
      </c>
      <c r="H683" s="19" t="s">
        <v>34</v>
      </c>
      <c r="I683" s="21" t="s">
        <v>1602</v>
      </c>
      <c r="J683" s="21">
        <v>20</v>
      </c>
      <c r="K683" s="19" t="s">
        <v>39</v>
      </c>
      <c r="L683" s="21">
        <v>20</v>
      </c>
      <c r="M683" s="22" t="s">
        <v>1098</v>
      </c>
      <c r="N683" s="22" t="s">
        <v>1098</v>
      </c>
      <c r="O683" s="22"/>
      <c r="P683" s="22"/>
      <c r="Q683" s="19" t="s">
        <v>33</v>
      </c>
      <c r="R683" s="19" t="s">
        <v>1102</v>
      </c>
      <c r="S683" s="19" t="s">
        <v>34</v>
      </c>
    </row>
    <row r="684" ht="58" customHeight="1" spans="1:19">
      <c r="A684" s="16">
        <v>218</v>
      </c>
      <c r="B684" s="29" t="s">
        <v>1096</v>
      </c>
      <c r="C684" s="15" t="s">
        <v>1603</v>
      </c>
      <c r="D684" s="22" t="s">
        <v>1098</v>
      </c>
      <c r="E684" s="19" t="s">
        <v>405</v>
      </c>
      <c r="F684" s="21" t="s">
        <v>73</v>
      </c>
      <c r="G684" s="21" t="s">
        <v>342</v>
      </c>
      <c r="H684" s="19" t="s">
        <v>34</v>
      </c>
      <c r="I684" s="21" t="s">
        <v>1604</v>
      </c>
      <c r="J684" s="21">
        <v>50</v>
      </c>
      <c r="K684" s="19" t="s">
        <v>59</v>
      </c>
      <c r="L684" s="21">
        <v>50</v>
      </c>
      <c r="M684" s="22" t="s">
        <v>1098</v>
      </c>
      <c r="N684" s="22" t="s">
        <v>1098</v>
      </c>
      <c r="O684" s="22"/>
      <c r="P684" s="22"/>
      <c r="Q684" s="19" t="s">
        <v>33</v>
      </c>
      <c r="R684" s="19" t="s">
        <v>1102</v>
      </c>
      <c r="S684" s="19" t="s">
        <v>34</v>
      </c>
    </row>
    <row r="685" ht="40" customHeight="1" spans="1:19">
      <c r="A685" s="16">
        <v>219</v>
      </c>
      <c r="B685" s="29" t="s">
        <v>1096</v>
      </c>
      <c r="C685" s="15" t="s">
        <v>1605</v>
      </c>
      <c r="D685" s="22" t="s">
        <v>1098</v>
      </c>
      <c r="E685" s="19" t="s">
        <v>405</v>
      </c>
      <c r="F685" s="21" t="s">
        <v>73</v>
      </c>
      <c r="G685" s="21" t="s">
        <v>296</v>
      </c>
      <c r="H685" s="19" t="s">
        <v>34</v>
      </c>
      <c r="I685" s="21" t="s">
        <v>1606</v>
      </c>
      <c r="J685" s="21">
        <v>9</v>
      </c>
      <c r="K685" s="19" t="s">
        <v>720</v>
      </c>
      <c r="L685" s="21">
        <v>9</v>
      </c>
      <c r="M685" s="22" t="s">
        <v>1098</v>
      </c>
      <c r="N685" s="22" t="s">
        <v>1098</v>
      </c>
      <c r="O685" s="22"/>
      <c r="P685" s="22"/>
      <c r="Q685" s="19" t="s">
        <v>33</v>
      </c>
      <c r="R685" s="19" t="s">
        <v>1102</v>
      </c>
      <c r="S685" s="19" t="s">
        <v>34</v>
      </c>
    </row>
    <row r="686" ht="56" customHeight="1" spans="1:19">
      <c r="A686" s="16">
        <v>220</v>
      </c>
      <c r="B686" s="29" t="s">
        <v>1096</v>
      </c>
      <c r="C686" s="15" t="s">
        <v>1607</v>
      </c>
      <c r="D686" s="22" t="s">
        <v>1098</v>
      </c>
      <c r="E686" s="19" t="s">
        <v>405</v>
      </c>
      <c r="F686" s="19" t="s">
        <v>51</v>
      </c>
      <c r="G686" s="19" t="s">
        <v>1608</v>
      </c>
      <c r="H686" s="19" t="s">
        <v>34</v>
      </c>
      <c r="I686" s="19" t="s">
        <v>1609</v>
      </c>
      <c r="J686" s="19">
        <v>237.8</v>
      </c>
      <c r="K686" s="19" t="s">
        <v>1610</v>
      </c>
      <c r="L686" s="19">
        <v>237.8</v>
      </c>
      <c r="M686" s="22" t="s">
        <v>1098</v>
      </c>
      <c r="N686" s="22" t="s">
        <v>1098</v>
      </c>
      <c r="O686" s="22"/>
      <c r="P686" s="22"/>
      <c r="Q686" s="19" t="s">
        <v>33</v>
      </c>
      <c r="R686" s="19" t="s">
        <v>1102</v>
      </c>
      <c r="S686" s="19" t="s">
        <v>34</v>
      </c>
    </row>
    <row r="687" ht="56" customHeight="1" spans="1:19">
      <c r="A687" s="16">
        <v>221</v>
      </c>
      <c r="B687" s="29" t="s">
        <v>1096</v>
      </c>
      <c r="C687" s="15" t="s">
        <v>1611</v>
      </c>
      <c r="D687" s="22" t="s">
        <v>1098</v>
      </c>
      <c r="E687" s="19" t="s">
        <v>850</v>
      </c>
      <c r="F687" s="19" t="s">
        <v>51</v>
      </c>
      <c r="G687" s="19" t="s">
        <v>52</v>
      </c>
      <c r="H687" s="19" t="s">
        <v>1612</v>
      </c>
      <c r="I687" s="19" t="s">
        <v>1613</v>
      </c>
      <c r="J687" s="19">
        <v>39.9</v>
      </c>
      <c r="K687" s="19" t="s">
        <v>656</v>
      </c>
      <c r="L687" s="19">
        <v>39.9</v>
      </c>
      <c r="M687" s="22" t="s">
        <v>1098</v>
      </c>
      <c r="N687" s="22" t="s">
        <v>1098</v>
      </c>
      <c r="O687" s="22"/>
      <c r="P687" s="22"/>
      <c r="Q687" s="19" t="s">
        <v>33</v>
      </c>
      <c r="R687" s="19" t="s">
        <v>1102</v>
      </c>
      <c r="S687" s="19" t="s">
        <v>34</v>
      </c>
    </row>
    <row r="688" ht="56" customHeight="1" spans="1:19">
      <c r="A688" s="16">
        <v>222</v>
      </c>
      <c r="B688" s="29" t="s">
        <v>1096</v>
      </c>
      <c r="C688" s="15" t="s">
        <v>1614</v>
      </c>
      <c r="D688" s="22" t="s">
        <v>1098</v>
      </c>
      <c r="E688" s="19" t="s">
        <v>850</v>
      </c>
      <c r="F688" s="19" t="s">
        <v>77</v>
      </c>
      <c r="G688" s="22" t="s">
        <v>449</v>
      </c>
      <c r="H688" s="19" t="s">
        <v>34</v>
      </c>
      <c r="I688" s="19" t="s">
        <v>1615</v>
      </c>
      <c r="J688" s="19">
        <v>176.56</v>
      </c>
      <c r="K688" s="19" t="s">
        <v>656</v>
      </c>
      <c r="L688" s="19">
        <v>178.64</v>
      </c>
      <c r="M688" s="22" t="s">
        <v>1098</v>
      </c>
      <c r="N688" s="22" t="s">
        <v>1098</v>
      </c>
      <c r="O688" s="22"/>
      <c r="P688" s="22"/>
      <c r="Q688" s="19" t="s">
        <v>33</v>
      </c>
      <c r="R688" s="19" t="s">
        <v>1102</v>
      </c>
      <c r="S688" s="19" t="s">
        <v>34</v>
      </c>
    </row>
    <row r="689" ht="96" customHeight="1" spans="1:19">
      <c r="A689" s="16">
        <v>223</v>
      </c>
      <c r="B689" s="29" t="s">
        <v>1096</v>
      </c>
      <c r="C689" s="15" t="s">
        <v>1616</v>
      </c>
      <c r="D689" s="22" t="s">
        <v>1098</v>
      </c>
      <c r="E689" s="19" t="s">
        <v>850</v>
      </c>
      <c r="F689" s="19" t="s">
        <v>51</v>
      </c>
      <c r="G689" s="19" t="s">
        <v>52</v>
      </c>
      <c r="H689" s="19" t="s">
        <v>1612</v>
      </c>
      <c r="I689" s="19" t="s">
        <v>1617</v>
      </c>
      <c r="J689" s="19">
        <v>156</v>
      </c>
      <c r="K689" s="19" t="s">
        <v>656</v>
      </c>
      <c r="L689" s="19">
        <v>156</v>
      </c>
      <c r="M689" s="22" t="s">
        <v>1098</v>
      </c>
      <c r="N689" s="22" t="s">
        <v>1098</v>
      </c>
      <c r="O689" s="22"/>
      <c r="P689" s="22"/>
      <c r="Q689" s="19" t="s">
        <v>33</v>
      </c>
      <c r="R689" s="19" t="s">
        <v>1102</v>
      </c>
      <c r="S689" s="19" t="s">
        <v>34</v>
      </c>
    </row>
    <row r="690" ht="56" customHeight="1" spans="1:19">
      <c r="A690" s="16">
        <v>224</v>
      </c>
      <c r="B690" s="29" t="s">
        <v>1096</v>
      </c>
      <c r="C690" s="15" t="s">
        <v>1618</v>
      </c>
      <c r="D690" s="22" t="s">
        <v>1098</v>
      </c>
      <c r="E690" s="19" t="s">
        <v>850</v>
      </c>
      <c r="F690" s="19" t="s">
        <v>56</v>
      </c>
      <c r="G690" s="19" t="s">
        <v>470</v>
      </c>
      <c r="H690" s="19" t="s">
        <v>34</v>
      </c>
      <c r="I690" s="19" t="s">
        <v>1619</v>
      </c>
      <c r="J690" s="58">
        <v>83.5885</v>
      </c>
      <c r="K690" s="19" t="s">
        <v>860</v>
      </c>
      <c r="L690" s="19">
        <v>84.74</v>
      </c>
      <c r="M690" s="22" t="s">
        <v>1098</v>
      </c>
      <c r="N690" s="22" t="s">
        <v>1098</v>
      </c>
      <c r="O690" s="22"/>
      <c r="P690" s="22"/>
      <c r="Q690" s="19" t="s">
        <v>33</v>
      </c>
      <c r="R690" s="19" t="s">
        <v>1102</v>
      </c>
      <c r="S690" s="19" t="s">
        <v>34</v>
      </c>
    </row>
    <row r="691" ht="56" customHeight="1" spans="1:19">
      <c r="A691" s="16">
        <v>225</v>
      </c>
      <c r="B691" s="29" t="s">
        <v>1096</v>
      </c>
      <c r="C691" s="15" t="s">
        <v>1620</v>
      </c>
      <c r="D691" s="22" t="s">
        <v>1098</v>
      </c>
      <c r="E691" s="19" t="s">
        <v>850</v>
      </c>
      <c r="F691" s="19" t="s">
        <v>56</v>
      </c>
      <c r="G691" s="19" t="s">
        <v>427</v>
      </c>
      <c r="H691" s="19" t="s">
        <v>34</v>
      </c>
      <c r="I691" s="19" t="s">
        <v>1621</v>
      </c>
      <c r="J691" s="19">
        <v>141.1229</v>
      </c>
      <c r="K691" s="19" t="s">
        <v>1622</v>
      </c>
      <c r="L691" s="19">
        <v>148.33</v>
      </c>
      <c r="M691" s="22" t="s">
        <v>1098</v>
      </c>
      <c r="N691" s="22" t="s">
        <v>1098</v>
      </c>
      <c r="O691" s="22"/>
      <c r="P691" s="22"/>
      <c r="Q691" s="19" t="s">
        <v>33</v>
      </c>
      <c r="R691" s="19" t="s">
        <v>1102</v>
      </c>
      <c r="S691" s="19" t="s">
        <v>34</v>
      </c>
    </row>
    <row r="692" ht="56" customHeight="1" spans="1:19">
      <c r="A692" s="16">
        <v>226</v>
      </c>
      <c r="B692" s="29" t="s">
        <v>1096</v>
      </c>
      <c r="C692" s="15" t="s">
        <v>1623</v>
      </c>
      <c r="D692" s="22" t="s">
        <v>1098</v>
      </c>
      <c r="E692" s="19" t="s">
        <v>850</v>
      </c>
      <c r="F692" s="19" t="s">
        <v>51</v>
      </c>
      <c r="G692" s="19" t="s">
        <v>52</v>
      </c>
      <c r="H692" s="19" t="s">
        <v>34</v>
      </c>
      <c r="I692" s="19" t="s">
        <v>1624</v>
      </c>
      <c r="J692" s="19">
        <v>169.95</v>
      </c>
      <c r="K692" s="19" t="s">
        <v>1625</v>
      </c>
      <c r="L692" s="19">
        <v>169.95</v>
      </c>
      <c r="M692" s="22" t="s">
        <v>1098</v>
      </c>
      <c r="N692" s="22" t="s">
        <v>1098</v>
      </c>
      <c r="O692" s="22"/>
      <c r="P692" s="22"/>
      <c r="Q692" s="19" t="s">
        <v>33</v>
      </c>
      <c r="R692" s="19" t="s">
        <v>1102</v>
      </c>
      <c r="S692" s="19" t="s">
        <v>34</v>
      </c>
    </row>
    <row r="693" ht="80" customHeight="1" spans="1:19">
      <c r="A693" s="16">
        <v>227</v>
      </c>
      <c r="B693" s="29" t="s">
        <v>1096</v>
      </c>
      <c r="C693" s="15" t="s">
        <v>1626</v>
      </c>
      <c r="D693" s="22" t="s">
        <v>1098</v>
      </c>
      <c r="E693" s="19" t="s">
        <v>850</v>
      </c>
      <c r="F693" s="19" t="s">
        <v>41</v>
      </c>
      <c r="G693" s="19" t="s">
        <v>522</v>
      </c>
      <c r="H693" s="19" t="s">
        <v>1627</v>
      </c>
      <c r="I693" s="19" t="s">
        <v>1628</v>
      </c>
      <c r="J693" s="19">
        <v>10</v>
      </c>
      <c r="K693" s="19" t="s">
        <v>853</v>
      </c>
      <c r="L693" s="19">
        <v>10</v>
      </c>
      <c r="M693" s="22" t="s">
        <v>1098</v>
      </c>
      <c r="N693" s="22" t="s">
        <v>1098</v>
      </c>
      <c r="O693" s="22"/>
      <c r="P693" s="22"/>
      <c r="Q693" s="19" t="s">
        <v>33</v>
      </c>
      <c r="R693" s="19" t="s">
        <v>1102</v>
      </c>
      <c r="S693" s="19" t="s">
        <v>34</v>
      </c>
    </row>
    <row r="694" ht="48" customHeight="1" spans="1:19">
      <c r="A694" s="16">
        <v>228</v>
      </c>
      <c r="B694" s="29" t="s">
        <v>1096</v>
      </c>
      <c r="C694" s="15" t="s">
        <v>1629</v>
      </c>
      <c r="D694" s="22" t="s">
        <v>1098</v>
      </c>
      <c r="E694" s="19" t="s">
        <v>405</v>
      </c>
      <c r="F694" s="19" t="s">
        <v>77</v>
      </c>
      <c r="G694" s="19" t="s">
        <v>1630</v>
      </c>
      <c r="H694" s="19" t="s">
        <v>34</v>
      </c>
      <c r="I694" s="59" t="s">
        <v>1631</v>
      </c>
      <c r="J694" s="21">
        <f>55+30.297</f>
        <v>85.297</v>
      </c>
      <c r="K694" s="19" t="s">
        <v>1632</v>
      </c>
      <c r="L694" s="21">
        <f>55+30.297</f>
        <v>85.297</v>
      </c>
      <c r="M694" s="22" t="s">
        <v>1098</v>
      </c>
      <c r="N694" s="22" t="s">
        <v>1098</v>
      </c>
      <c r="O694" s="22"/>
      <c r="P694" s="22"/>
      <c r="Q694" s="19" t="s">
        <v>33</v>
      </c>
      <c r="R694" s="19" t="s">
        <v>1102</v>
      </c>
      <c r="S694" s="19" t="s">
        <v>34</v>
      </c>
    </row>
    <row r="695" ht="48" customHeight="1" spans="1:19">
      <c r="A695" s="16">
        <v>229</v>
      </c>
      <c r="B695" s="29" t="s">
        <v>1096</v>
      </c>
      <c r="C695" s="15" t="s">
        <v>1633</v>
      </c>
      <c r="D695" s="22" t="s">
        <v>1098</v>
      </c>
      <c r="E695" s="19" t="s">
        <v>405</v>
      </c>
      <c r="F695" s="19" t="s">
        <v>46</v>
      </c>
      <c r="G695" s="19" t="s">
        <v>433</v>
      </c>
      <c r="H695" s="19" t="s">
        <v>1634</v>
      </c>
      <c r="I695" s="19" t="s">
        <v>1635</v>
      </c>
      <c r="J695" s="21">
        <v>11.6</v>
      </c>
      <c r="K695" s="19" t="s">
        <v>720</v>
      </c>
      <c r="L695" s="21">
        <v>11.6</v>
      </c>
      <c r="M695" s="22" t="s">
        <v>1098</v>
      </c>
      <c r="N695" s="22" t="s">
        <v>1098</v>
      </c>
      <c r="O695" s="22"/>
      <c r="P695" s="22"/>
      <c r="Q695" s="19" t="s">
        <v>33</v>
      </c>
      <c r="R695" s="19" t="s">
        <v>1102</v>
      </c>
      <c r="S695" s="19" t="s">
        <v>34</v>
      </c>
    </row>
    <row r="696" ht="48" customHeight="1" spans="1:19">
      <c r="A696" s="16">
        <v>230</v>
      </c>
      <c r="B696" s="29" t="s">
        <v>1096</v>
      </c>
      <c r="C696" s="15" t="s">
        <v>1636</v>
      </c>
      <c r="D696" s="22" t="s">
        <v>1098</v>
      </c>
      <c r="E696" s="19" t="s">
        <v>405</v>
      </c>
      <c r="F696" s="19" t="s">
        <v>56</v>
      </c>
      <c r="G696" s="19" t="s">
        <v>427</v>
      </c>
      <c r="H696" s="19" t="s">
        <v>34</v>
      </c>
      <c r="I696" s="19" t="s">
        <v>1637</v>
      </c>
      <c r="J696" s="19">
        <v>47.85</v>
      </c>
      <c r="K696" s="19" t="s">
        <v>1638</v>
      </c>
      <c r="L696" s="21">
        <v>47.85</v>
      </c>
      <c r="M696" s="22" t="s">
        <v>1098</v>
      </c>
      <c r="N696" s="22" t="s">
        <v>1098</v>
      </c>
      <c r="O696" s="22"/>
      <c r="P696" s="22"/>
      <c r="Q696" s="19" t="s">
        <v>33</v>
      </c>
      <c r="R696" s="19" t="s">
        <v>1102</v>
      </c>
      <c r="S696" s="19" t="s">
        <v>34</v>
      </c>
    </row>
    <row r="697" ht="48" customHeight="1" spans="1:19">
      <c r="A697" s="16">
        <v>231</v>
      </c>
      <c r="B697" s="29" t="s">
        <v>1096</v>
      </c>
      <c r="C697" s="15" t="s">
        <v>1639</v>
      </c>
      <c r="D697" s="22" t="s">
        <v>1098</v>
      </c>
      <c r="E697" s="19" t="s">
        <v>405</v>
      </c>
      <c r="F697" s="19" t="s">
        <v>51</v>
      </c>
      <c r="G697" s="19" t="s">
        <v>52</v>
      </c>
      <c r="H697" s="19" t="s">
        <v>34</v>
      </c>
      <c r="I697" s="19" t="s">
        <v>1640</v>
      </c>
      <c r="J697" s="19">
        <v>15</v>
      </c>
      <c r="K697" s="19" t="s">
        <v>1641</v>
      </c>
      <c r="L697" s="19">
        <v>15</v>
      </c>
      <c r="M697" s="22" t="s">
        <v>1098</v>
      </c>
      <c r="N697" s="22" t="s">
        <v>1098</v>
      </c>
      <c r="O697" s="22"/>
      <c r="P697" s="22"/>
      <c r="Q697" s="19" t="s">
        <v>33</v>
      </c>
      <c r="R697" s="19" t="s">
        <v>1102</v>
      </c>
      <c r="S697" s="19" t="s">
        <v>34</v>
      </c>
    </row>
    <row r="698" ht="48" customHeight="1" spans="1:19">
      <c r="A698" s="16">
        <v>232</v>
      </c>
      <c r="B698" s="29" t="s">
        <v>1096</v>
      </c>
      <c r="C698" s="15" t="s">
        <v>1642</v>
      </c>
      <c r="D698" s="22" t="s">
        <v>1098</v>
      </c>
      <c r="E698" s="19" t="s">
        <v>405</v>
      </c>
      <c r="F698" s="19" t="s">
        <v>51</v>
      </c>
      <c r="G698" s="21" t="s">
        <v>221</v>
      </c>
      <c r="H698" s="19" t="s">
        <v>34</v>
      </c>
      <c r="I698" s="21" t="s">
        <v>1643</v>
      </c>
      <c r="J698" s="21">
        <v>30</v>
      </c>
      <c r="K698" s="19" t="s">
        <v>59</v>
      </c>
      <c r="L698" s="21">
        <v>30</v>
      </c>
      <c r="M698" s="22" t="s">
        <v>1098</v>
      </c>
      <c r="N698" s="22" t="s">
        <v>1098</v>
      </c>
      <c r="O698" s="22"/>
      <c r="P698" s="22"/>
      <c r="Q698" s="19" t="s">
        <v>33</v>
      </c>
      <c r="R698" s="19" t="s">
        <v>1102</v>
      </c>
      <c r="S698" s="19" t="s">
        <v>34</v>
      </c>
    </row>
    <row r="699" ht="48" customHeight="1" spans="1:19">
      <c r="A699" s="16">
        <v>233</v>
      </c>
      <c r="B699" s="29" t="s">
        <v>1096</v>
      </c>
      <c r="C699" s="15" t="s">
        <v>1644</v>
      </c>
      <c r="D699" s="22" t="s">
        <v>1098</v>
      </c>
      <c r="E699" s="19" t="s">
        <v>405</v>
      </c>
      <c r="F699" s="19" t="s">
        <v>120</v>
      </c>
      <c r="G699" s="19" t="s">
        <v>127</v>
      </c>
      <c r="H699" s="19" t="s">
        <v>34</v>
      </c>
      <c r="I699" s="19" t="s">
        <v>1645</v>
      </c>
      <c r="J699" s="21">
        <v>7.5</v>
      </c>
      <c r="K699" s="19" t="s">
        <v>1646</v>
      </c>
      <c r="L699" s="21">
        <v>7.5</v>
      </c>
      <c r="M699" s="22" t="s">
        <v>1098</v>
      </c>
      <c r="N699" s="22" t="s">
        <v>1098</v>
      </c>
      <c r="O699" s="22"/>
      <c r="P699" s="22"/>
      <c r="Q699" s="19" t="s">
        <v>33</v>
      </c>
      <c r="R699" s="19" t="s">
        <v>1102</v>
      </c>
      <c r="S699" s="19" t="s">
        <v>34</v>
      </c>
    </row>
    <row r="700" ht="48" customHeight="1" spans="1:19">
      <c r="A700" s="16">
        <v>234</v>
      </c>
      <c r="B700" s="29" t="s">
        <v>1096</v>
      </c>
      <c r="C700" s="15" t="s">
        <v>1647</v>
      </c>
      <c r="D700" s="22" t="s">
        <v>1098</v>
      </c>
      <c r="E700" s="19" t="s">
        <v>405</v>
      </c>
      <c r="F700" s="19" t="s">
        <v>51</v>
      </c>
      <c r="G700" s="19" t="s">
        <v>52</v>
      </c>
      <c r="H700" s="19" t="s">
        <v>34</v>
      </c>
      <c r="I700" s="19" t="s">
        <v>1648</v>
      </c>
      <c r="J700" s="19">
        <v>4</v>
      </c>
      <c r="K700" s="19" t="s">
        <v>1641</v>
      </c>
      <c r="L700" s="19">
        <v>4</v>
      </c>
      <c r="M700" s="22" t="s">
        <v>1098</v>
      </c>
      <c r="N700" s="22" t="s">
        <v>1098</v>
      </c>
      <c r="O700" s="22"/>
      <c r="P700" s="22"/>
      <c r="Q700" s="19" t="s">
        <v>33</v>
      </c>
      <c r="R700" s="19" t="s">
        <v>1102</v>
      </c>
      <c r="S700" s="19" t="s">
        <v>34</v>
      </c>
    </row>
    <row r="701" ht="48" customHeight="1" spans="1:19">
      <c r="A701" s="16">
        <v>235</v>
      </c>
      <c r="B701" s="29" t="s">
        <v>1096</v>
      </c>
      <c r="C701" s="15" t="s">
        <v>1649</v>
      </c>
      <c r="D701" s="22" t="s">
        <v>1098</v>
      </c>
      <c r="E701" s="19" t="s">
        <v>850</v>
      </c>
      <c r="F701" s="19" t="s">
        <v>41</v>
      </c>
      <c r="G701" s="19" t="s">
        <v>201</v>
      </c>
      <c r="H701" s="19" t="s">
        <v>34</v>
      </c>
      <c r="I701" s="19" t="s">
        <v>1650</v>
      </c>
      <c r="J701" s="19">
        <v>25</v>
      </c>
      <c r="K701" s="19" t="s">
        <v>656</v>
      </c>
      <c r="L701" s="19">
        <v>25</v>
      </c>
      <c r="M701" s="22" t="s">
        <v>1098</v>
      </c>
      <c r="N701" s="22" t="s">
        <v>1098</v>
      </c>
      <c r="O701" s="22"/>
      <c r="P701" s="22"/>
      <c r="Q701" s="19" t="s">
        <v>33</v>
      </c>
      <c r="R701" s="19" t="s">
        <v>1102</v>
      </c>
      <c r="S701" s="19" t="s">
        <v>34</v>
      </c>
    </row>
    <row r="702" ht="48" customHeight="1" spans="1:19">
      <c r="A702" s="16">
        <v>236</v>
      </c>
      <c r="B702" s="29" t="s">
        <v>1096</v>
      </c>
      <c r="C702" s="15" t="s">
        <v>1651</v>
      </c>
      <c r="D702" s="22" t="s">
        <v>1098</v>
      </c>
      <c r="E702" s="19" t="s">
        <v>405</v>
      </c>
      <c r="F702" s="19" t="s">
        <v>51</v>
      </c>
      <c r="G702" s="19" t="s">
        <v>52</v>
      </c>
      <c r="H702" s="19" t="s">
        <v>34</v>
      </c>
      <c r="I702" s="19" t="s">
        <v>1652</v>
      </c>
      <c r="J702" s="19">
        <v>20</v>
      </c>
      <c r="K702" s="19" t="s">
        <v>736</v>
      </c>
      <c r="L702" s="19">
        <v>20</v>
      </c>
      <c r="M702" s="22" t="s">
        <v>1098</v>
      </c>
      <c r="N702" s="22" t="s">
        <v>1098</v>
      </c>
      <c r="O702" s="22"/>
      <c r="P702" s="22"/>
      <c r="Q702" s="19" t="s">
        <v>33</v>
      </c>
      <c r="R702" s="19" t="s">
        <v>1102</v>
      </c>
      <c r="S702" s="19" t="s">
        <v>34</v>
      </c>
    </row>
    <row r="703" ht="48" customHeight="1" spans="1:19">
      <c r="A703" s="16">
        <v>237</v>
      </c>
      <c r="B703" s="29" t="s">
        <v>1096</v>
      </c>
      <c r="C703" s="15" t="s">
        <v>1653</v>
      </c>
      <c r="D703" s="22" t="s">
        <v>1098</v>
      </c>
      <c r="E703" s="19" t="s">
        <v>405</v>
      </c>
      <c r="F703" s="19" t="s">
        <v>41</v>
      </c>
      <c r="G703" s="21" t="s">
        <v>1654</v>
      </c>
      <c r="H703" s="19" t="s">
        <v>34</v>
      </c>
      <c r="I703" s="21" t="s">
        <v>1655</v>
      </c>
      <c r="J703" s="21">
        <v>7</v>
      </c>
      <c r="K703" s="19" t="s">
        <v>720</v>
      </c>
      <c r="L703" s="21">
        <v>7</v>
      </c>
      <c r="M703" s="22" t="s">
        <v>1098</v>
      </c>
      <c r="N703" s="22" t="s">
        <v>1098</v>
      </c>
      <c r="O703" s="22"/>
      <c r="P703" s="22"/>
      <c r="Q703" s="19" t="s">
        <v>33</v>
      </c>
      <c r="R703" s="19" t="s">
        <v>1102</v>
      </c>
      <c r="S703" s="19" t="s">
        <v>34</v>
      </c>
    </row>
    <row r="704" ht="48" customHeight="1" spans="1:19">
      <c r="A704" s="16">
        <v>238</v>
      </c>
      <c r="B704" s="29" t="s">
        <v>1096</v>
      </c>
      <c r="C704" s="15" t="s">
        <v>1656</v>
      </c>
      <c r="D704" s="22" t="s">
        <v>1098</v>
      </c>
      <c r="E704" s="19" t="s">
        <v>405</v>
      </c>
      <c r="F704" s="19" t="s">
        <v>120</v>
      </c>
      <c r="G704" s="21" t="s">
        <v>127</v>
      </c>
      <c r="H704" s="19" t="s">
        <v>34</v>
      </c>
      <c r="I704" s="21" t="s">
        <v>1657</v>
      </c>
      <c r="J704" s="21">
        <v>77</v>
      </c>
      <c r="K704" s="19" t="s">
        <v>39</v>
      </c>
      <c r="L704" s="21">
        <v>77</v>
      </c>
      <c r="M704" s="22" t="s">
        <v>1098</v>
      </c>
      <c r="N704" s="22" t="s">
        <v>1098</v>
      </c>
      <c r="O704" s="22"/>
      <c r="P704" s="22"/>
      <c r="Q704" s="19" t="s">
        <v>33</v>
      </c>
      <c r="R704" s="19" t="s">
        <v>1102</v>
      </c>
      <c r="S704" s="19" t="s">
        <v>34</v>
      </c>
    </row>
    <row r="705" ht="48" customHeight="1" spans="1:19">
      <c r="A705" s="16">
        <v>239</v>
      </c>
      <c r="B705" s="29" t="s">
        <v>1096</v>
      </c>
      <c r="C705" s="15" t="s">
        <v>1658</v>
      </c>
      <c r="D705" s="22" t="s">
        <v>1098</v>
      </c>
      <c r="E705" s="19" t="s">
        <v>850</v>
      </c>
      <c r="F705" s="19" t="s">
        <v>120</v>
      </c>
      <c r="G705" s="19" t="s">
        <v>127</v>
      </c>
      <c r="H705" s="19" t="s">
        <v>34</v>
      </c>
      <c r="I705" s="19" t="s">
        <v>1659</v>
      </c>
      <c r="J705" s="21">
        <v>30</v>
      </c>
      <c r="K705" s="19" t="s">
        <v>1646</v>
      </c>
      <c r="L705" s="21">
        <v>30</v>
      </c>
      <c r="M705" s="22" t="s">
        <v>1098</v>
      </c>
      <c r="N705" s="22" t="s">
        <v>1098</v>
      </c>
      <c r="O705" s="22"/>
      <c r="P705" s="22"/>
      <c r="Q705" s="19" t="s">
        <v>33</v>
      </c>
      <c r="R705" s="19" t="s">
        <v>1102</v>
      </c>
      <c r="S705" s="19" t="s">
        <v>34</v>
      </c>
    </row>
    <row r="706" ht="48" customHeight="1" spans="1:19">
      <c r="A706" s="16">
        <v>240</v>
      </c>
      <c r="B706" s="29" t="s">
        <v>1096</v>
      </c>
      <c r="C706" s="15" t="s">
        <v>1660</v>
      </c>
      <c r="D706" s="22" t="s">
        <v>1098</v>
      </c>
      <c r="E706" s="19" t="s">
        <v>405</v>
      </c>
      <c r="F706" s="19" t="s">
        <v>41</v>
      </c>
      <c r="G706" s="19" t="s">
        <v>511</v>
      </c>
      <c r="H706" s="19" t="s">
        <v>34</v>
      </c>
      <c r="I706" s="19" t="s">
        <v>1661</v>
      </c>
      <c r="J706" s="19">
        <v>23.3318</v>
      </c>
      <c r="K706" s="19" t="s">
        <v>1646</v>
      </c>
      <c r="L706" s="21">
        <v>26.1</v>
      </c>
      <c r="M706" s="22" t="s">
        <v>1098</v>
      </c>
      <c r="N706" s="22" t="s">
        <v>1098</v>
      </c>
      <c r="O706" s="22"/>
      <c r="P706" s="22"/>
      <c r="Q706" s="19" t="s">
        <v>33</v>
      </c>
      <c r="R706" s="19" t="s">
        <v>1102</v>
      </c>
      <c r="S706" s="19" t="s">
        <v>34</v>
      </c>
    </row>
    <row r="707" ht="48" customHeight="1" spans="1:19">
      <c r="A707" s="16">
        <v>241</v>
      </c>
      <c r="B707" s="29" t="s">
        <v>1096</v>
      </c>
      <c r="C707" s="15" t="s">
        <v>1662</v>
      </c>
      <c r="D707" s="22" t="s">
        <v>1098</v>
      </c>
      <c r="E707" s="19" t="s">
        <v>405</v>
      </c>
      <c r="F707" s="19" t="s">
        <v>56</v>
      </c>
      <c r="G707" s="19" t="s">
        <v>427</v>
      </c>
      <c r="H707" s="19" t="s">
        <v>34</v>
      </c>
      <c r="I707" s="19" t="s">
        <v>1663</v>
      </c>
      <c r="J707" s="26">
        <v>20</v>
      </c>
      <c r="K707" s="19" t="s">
        <v>1664</v>
      </c>
      <c r="L707" s="19">
        <v>20</v>
      </c>
      <c r="M707" s="22" t="s">
        <v>1098</v>
      </c>
      <c r="N707" s="22" t="s">
        <v>1098</v>
      </c>
      <c r="O707" s="22"/>
      <c r="P707" s="22"/>
      <c r="Q707" s="19" t="s">
        <v>33</v>
      </c>
      <c r="R707" s="19" t="s">
        <v>1102</v>
      </c>
      <c r="S707" s="19" t="s">
        <v>34</v>
      </c>
    </row>
    <row r="708" ht="48" customHeight="1" spans="1:19">
      <c r="A708" s="16">
        <v>242</v>
      </c>
      <c r="B708" s="29" t="s">
        <v>1096</v>
      </c>
      <c r="C708" s="15" t="s">
        <v>1665</v>
      </c>
      <c r="D708" s="22" t="s">
        <v>1098</v>
      </c>
      <c r="E708" s="19" t="s">
        <v>405</v>
      </c>
      <c r="F708" s="19" t="s">
        <v>56</v>
      </c>
      <c r="G708" s="19" t="s">
        <v>470</v>
      </c>
      <c r="H708" s="19" t="s">
        <v>34</v>
      </c>
      <c r="I708" s="19" t="s">
        <v>1666</v>
      </c>
      <c r="J708" s="26">
        <v>8</v>
      </c>
      <c r="K708" s="19" t="s">
        <v>1664</v>
      </c>
      <c r="L708" s="19">
        <v>8</v>
      </c>
      <c r="M708" s="22" t="s">
        <v>1098</v>
      </c>
      <c r="N708" s="22" t="s">
        <v>1098</v>
      </c>
      <c r="O708" s="22"/>
      <c r="P708" s="22"/>
      <c r="Q708" s="19" t="s">
        <v>33</v>
      </c>
      <c r="R708" s="19" t="s">
        <v>1102</v>
      </c>
      <c r="S708" s="19" t="s">
        <v>34</v>
      </c>
    </row>
    <row r="709" ht="48" customHeight="1" spans="1:19">
      <c r="A709" s="16">
        <v>243</v>
      </c>
      <c r="B709" s="29" t="s">
        <v>1096</v>
      </c>
      <c r="C709" s="15" t="s">
        <v>1667</v>
      </c>
      <c r="D709" s="22" t="s">
        <v>1098</v>
      </c>
      <c r="E709" s="19" t="s">
        <v>405</v>
      </c>
      <c r="F709" s="19" t="s">
        <v>41</v>
      </c>
      <c r="G709" s="19" t="s">
        <v>520</v>
      </c>
      <c r="H709" s="19" t="s">
        <v>34</v>
      </c>
      <c r="I709" s="19" t="s">
        <v>1668</v>
      </c>
      <c r="J709" s="26">
        <v>15</v>
      </c>
      <c r="K709" s="19" t="s">
        <v>1664</v>
      </c>
      <c r="L709" s="19">
        <v>15</v>
      </c>
      <c r="M709" s="22" t="s">
        <v>1098</v>
      </c>
      <c r="N709" s="22" t="s">
        <v>1098</v>
      </c>
      <c r="O709" s="22"/>
      <c r="P709" s="22"/>
      <c r="Q709" s="19" t="s">
        <v>33</v>
      </c>
      <c r="R709" s="19" t="s">
        <v>1102</v>
      </c>
      <c r="S709" s="19" t="s">
        <v>34</v>
      </c>
    </row>
    <row r="710" ht="48" customHeight="1" spans="1:19">
      <c r="A710" s="16">
        <v>244</v>
      </c>
      <c r="B710" s="29" t="s">
        <v>1096</v>
      </c>
      <c r="C710" s="15" t="s">
        <v>1669</v>
      </c>
      <c r="D710" s="22" t="s">
        <v>1098</v>
      </c>
      <c r="E710" s="19" t="s">
        <v>405</v>
      </c>
      <c r="F710" s="22" t="s">
        <v>28</v>
      </c>
      <c r="G710" s="19" t="s">
        <v>511</v>
      </c>
      <c r="H710" s="19" t="s">
        <v>34</v>
      </c>
      <c r="I710" s="19" t="s">
        <v>1670</v>
      </c>
      <c r="J710" s="26">
        <v>15.8</v>
      </c>
      <c r="K710" s="19" t="s">
        <v>1664</v>
      </c>
      <c r="L710" s="19">
        <v>15.8</v>
      </c>
      <c r="M710" s="22" t="s">
        <v>1098</v>
      </c>
      <c r="N710" s="22" t="s">
        <v>1098</v>
      </c>
      <c r="O710" s="22"/>
      <c r="P710" s="22"/>
      <c r="Q710" s="19" t="s">
        <v>33</v>
      </c>
      <c r="R710" s="19" t="s">
        <v>1102</v>
      </c>
      <c r="S710" s="19" t="s">
        <v>34</v>
      </c>
    </row>
    <row r="711" ht="48" customHeight="1" spans="1:19">
      <c r="A711" s="16">
        <v>245</v>
      </c>
      <c r="B711" s="29" t="s">
        <v>1096</v>
      </c>
      <c r="C711" s="15" t="s">
        <v>1671</v>
      </c>
      <c r="D711" s="22" t="s">
        <v>1098</v>
      </c>
      <c r="E711" s="19" t="s">
        <v>405</v>
      </c>
      <c r="F711" s="19" t="s">
        <v>73</v>
      </c>
      <c r="G711" s="19" t="s">
        <v>296</v>
      </c>
      <c r="H711" s="19" t="s">
        <v>34</v>
      </c>
      <c r="I711" s="19" t="s">
        <v>1672</v>
      </c>
      <c r="J711" s="26">
        <v>10</v>
      </c>
      <c r="K711" s="19" t="s">
        <v>1664</v>
      </c>
      <c r="L711" s="19">
        <v>10</v>
      </c>
      <c r="M711" s="22" t="s">
        <v>1098</v>
      </c>
      <c r="N711" s="22" t="s">
        <v>1098</v>
      </c>
      <c r="O711" s="22"/>
      <c r="P711" s="22"/>
      <c r="Q711" s="19" t="s">
        <v>33</v>
      </c>
      <c r="R711" s="19" t="s">
        <v>1102</v>
      </c>
      <c r="S711" s="19" t="s">
        <v>34</v>
      </c>
    </row>
    <row r="712" ht="48" customHeight="1" spans="1:19">
      <c r="A712" s="16">
        <v>246</v>
      </c>
      <c r="B712" s="29" t="s">
        <v>1096</v>
      </c>
      <c r="C712" s="15" t="s">
        <v>1673</v>
      </c>
      <c r="D712" s="22" t="s">
        <v>1098</v>
      </c>
      <c r="E712" s="19" t="s">
        <v>405</v>
      </c>
      <c r="F712" s="19" t="s">
        <v>51</v>
      </c>
      <c r="G712" s="19" t="s">
        <v>782</v>
      </c>
      <c r="H712" s="19" t="s">
        <v>34</v>
      </c>
      <c r="I712" s="19" t="s">
        <v>1674</v>
      </c>
      <c r="J712" s="26">
        <v>9.5</v>
      </c>
      <c r="K712" s="19" t="s">
        <v>1675</v>
      </c>
      <c r="L712" s="19">
        <v>9.5</v>
      </c>
      <c r="M712" s="22" t="s">
        <v>1098</v>
      </c>
      <c r="N712" s="22" t="s">
        <v>1098</v>
      </c>
      <c r="O712" s="22"/>
      <c r="P712" s="22"/>
      <c r="Q712" s="19" t="s">
        <v>33</v>
      </c>
      <c r="R712" s="19" t="s">
        <v>1102</v>
      </c>
      <c r="S712" s="19" t="s">
        <v>34</v>
      </c>
    </row>
    <row r="713" ht="48" customHeight="1" spans="1:19">
      <c r="A713" s="16">
        <v>247</v>
      </c>
      <c r="B713" s="29" t="s">
        <v>1096</v>
      </c>
      <c r="C713" s="15" t="s">
        <v>1676</v>
      </c>
      <c r="D713" s="22" t="s">
        <v>1098</v>
      </c>
      <c r="E713" s="19" t="s">
        <v>405</v>
      </c>
      <c r="F713" s="19" t="s">
        <v>41</v>
      </c>
      <c r="G713" s="19" t="s">
        <v>517</v>
      </c>
      <c r="H713" s="19" t="s">
        <v>34</v>
      </c>
      <c r="I713" s="19" t="s">
        <v>1677</v>
      </c>
      <c r="J713" s="26">
        <v>8</v>
      </c>
      <c r="K713" s="19" t="s">
        <v>1675</v>
      </c>
      <c r="L713" s="19">
        <v>8</v>
      </c>
      <c r="M713" s="22" t="s">
        <v>1098</v>
      </c>
      <c r="N713" s="22" t="s">
        <v>1098</v>
      </c>
      <c r="O713" s="22"/>
      <c r="P713" s="22"/>
      <c r="Q713" s="19" t="s">
        <v>33</v>
      </c>
      <c r="R713" s="19" t="s">
        <v>1102</v>
      </c>
      <c r="S713" s="19" t="s">
        <v>34</v>
      </c>
    </row>
    <row r="714" ht="60" customHeight="1" spans="1:19">
      <c r="A714" s="16">
        <v>248</v>
      </c>
      <c r="B714" s="29" t="s">
        <v>1096</v>
      </c>
      <c r="C714" s="15" t="s">
        <v>1678</v>
      </c>
      <c r="D714" s="22" t="s">
        <v>1098</v>
      </c>
      <c r="E714" s="19" t="s">
        <v>405</v>
      </c>
      <c r="F714" s="19" t="s">
        <v>56</v>
      </c>
      <c r="G714" s="19" t="s">
        <v>470</v>
      </c>
      <c r="H714" s="19" t="s">
        <v>34</v>
      </c>
      <c r="I714" s="19" t="s">
        <v>1679</v>
      </c>
      <c r="J714" s="26">
        <v>32</v>
      </c>
      <c r="K714" s="19" t="s">
        <v>1680</v>
      </c>
      <c r="L714" s="19">
        <v>32</v>
      </c>
      <c r="M714" s="22" t="s">
        <v>1098</v>
      </c>
      <c r="N714" s="22" t="s">
        <v>1098</v>
      </c>
      <c r="O714" s="22"/>
      <c r="P714" s="22"/>
      <c r="Q714" s="19" t="s">
        <v>33</v>
      </c>
      <c r="R714" s="19" t="s">
        <v>1102</v>
      </c>
      <c r="S714" s="19" t="s">
        <v>34</v>
      </c>
    </row>
    <row r="715" ht="48" customHeight="1" spans="1:19">
      <c r="A715" s="16">
        <v>249</v>
      </c>
      <c r="B715" s="29" t="s">
        <v>1096</v>
      </c>
      <c r="C715" s="15" t="s">
        <v>1681</v>
      </c>
      <c r="D715" s="22" t="s">
        <v>1098</v>
      </c>
      <c r="E715" s="19" t="s">
        <v>405</v>
      </c>
      <c r="F715" s="19" t="s">
        <v>41</v>
      </c>
      <c r="G715" s="19" t="s">
        <v>520</v>
      </c>
      <c r="H715" s="19" t="s">
        <v>34</v>
      </c>
      <c r="I715" s="19" t="s">
        <v>1682</v>
      </c>
      <c r="J715" s="54">
        <v>15</v>
      </c>
      <c r="K715" s="19" t="s">
        <v>1683</v>
      </c>
      <c r="L715" s="22">
        <v>15</v>
      </c>
      <c r="M715" s="22" t="s">
        <v>1098</v>
      </c>
      <c r="N715" s="22" t="s">
        <v>1098</v>
      </c>
      <c r="O715" s="22"/>
      <c r="P715" s="22"/>
      <c r="Q715" s="19" t="s">
        <v>33</v>
      </c>
      <c r="R715" s="19" t="s">
        <v>1102</v>
      </c>
      <c r="S715" s="19" t="s">
        <v>34</v>
      </c>
    </row>
    <row r="716" ht="48" customHeight="1" spans="1:19">
      <c r="A716" s="16">
        <v>250</v>
      </c>
      <c r="B716" s="29" t="s">
        <v>1096</v>
      </c>
      <c r="C716" s="15" t="s">
        <v>1684</v>
      </c>
      <c r="D716" s="22" t="s">
        <v>1098</v>
      </c>
      <c r="E716" s="19" t="s">
        <v>405</v>
      </c>
      <c r="F716" s="19" t="s">
        <v>41</v>
      </c>
      <c r="G716" s="19" t="s">
        <v>511</v>
      </c>
      <c r="H716" s="19" t="s">
        <v>34</v>
      </c>
      <c r="I716" s="19" t="s">
        <v>1685</v>
      </c>
      <c r="J716" s="26">
        <v>26.14</v>
      </c>
      <c r="K716" s="19" t="s">
        <v>1686</v>
      </c>
      <c r="L716" s="19">
        <v>26.14</v>
      </c>
      <c r="M716" s="22" t="s">
        <v>1098</v>
      </c>
      <c r="N716" s="22" t="s">
        <v>1098</v>
      </c>
      <c r="O716" s="22"/>
      <c r="P716" s="22"/>
      <c r="Q716" s="19" t="s">
        <v>33</v>
      </c>
      <c r="R716" s="19" t="s">
        <v>1102</v>
      </c>
      <c r="S716" s="19" t="s">
        <v>34</v>
      </c>
    </row>
    <row r="717" ht="70" customHeight="1" spans="1:19">
      <c r="A717" s="16">
        <v>251</v>
      </c>
      <c r="B717" s="29" t="s">
        <v>1096</v>
      </c>
      <c r="C717" s="15" t="s">
        <v>1687</v>
      </c>
      <c r="D717" s="22" t="s">
        <v>1098</v>
      </c>
      <c r="E717" s="19" t="s">
        <v>405</v>
      </c>
      <c r="F717" s="19" t="s">
        <v>46</v>
      </c>
      <c r="G717" s="19" t="s">
        <v>433</v>
      </c>
      <c r="H717" s="19" t="s">
        <v>34</v>
      </c>
      <c r="I717" s="19" t="s">
        <v>1688</v>
      </c>
      <c r="J717" s="26">
        <v>47.83</v>
      </c>
      <c r="K717" s="19" t="s">
        <v>1689</v>
      </c>
      <c r="L717" s="19">
        <v>47.83</v>
      </c>
      <c r="M717" s="22" t="s">
        <v>1098</v>
      </c>
      <c r="N717" s="22" t="s">
        <v>1098</v>
      </c>
      <c r="O717" s="22"/>
      <c r="P717" s="22"/>
      <c r="Q717" s="19" t="s">
        <v>33</v>
      </c>
      <c r="R717" s="19" t="s">
        <v>1102</v>
      </c>
      <c r="S717" s="19" t="s">
        <v>34</v>
      </c>
    </row>
    <row r="718" ht="59" customHeight="1" spans="1:19">
      <c r="A718" s="16">
        <v>252</v>
      </c>
      <c r="B718" s="29" t="s">
        <v>1096</v>
      </c>
      <c r="C718" s="15" t="s">
        <v>1690</v>
      </c>
      <c r="D718" s="22" t="s">
        <v>1098</v>
      </c>
      <c r="E718" s="19" t="s">
        <v>405</v>
      </c>
      <c r="F718" s="19" t="s">
        <v>120</v>
      </c>
      <c r="G718" s="19" t="s">
        <v>544</v>
      </c>
      <c r="H718" s="19" t="s">
        <v>34</v>
      </c>
      <c r="I718" s="19" t="s">
        <v>1691</v>
      </c>
      <c r="J718" s="26">
        <v>31.68</v>
      </c>
      <c r="K718" s="19" t="s">
        <v>1692</v>
      </c>
      <c r="L718" s="19">
        <v>31.68</v>
      </c>
      <c r="M718" s="22" t="s">
        <v>1098</v>
      </c>
      <c r="N718" s="22" t="s">
        <v>1098</v>
      </c>
      <c r="O718" s="22"/>
      <c r="P718" s="22"/>
      <c r="Q718" s="19" t="s">
        <v>33</v>
      </c>
      <c r="R718" s="19" t="s">
        <v>1102</v>
      </c>
      <c r="S718" s="19" t="s">
        <v>34</v>
      </c>
    </row>
    <row r="719" ht="64" customHeight="1" spans="1:19">
      <c r="A719" s="16">
        <v>253</v>
      </c>
      <c r="B719" s="29" t="s">
        <v>1096</v>
      </c>
      <c r="C719" s="15" t="s">
        <v>1693</v>
      </c>
      <c r="D719" s="22" t="s">
        <v>1098</v>
      </c>
      <c r="E719" s="19" t="s">
        <v>405</v>
      </c>
      <c r="F719" s="19" t="s">
        <v>120</v>
      </c>
      <c r="G719" s="19" t="s">
        <v>127</v>
      </c>
      <c r="H719" s="19" t="s">
        <v>34</v>
      </c>
      <c r="I719" s="19" t="s">
        <v>1694</v>
      </c>
      <c r="J719" s="26">
        <v>130.69</v>
      </c>
      <c r="K719" s="19" t="s">
        <v>1692</v>
      </c>
      <c r="L719" s="19">
        <v>130.69</v>
      </c>
      <c r="M719" s="22" t="s">
        <v>1098</v>
      </c>
      <c r="N719" s="22" t="s">
        <v>1098</v>
      </c>
      <c r="O719" s="22"/>
      <c r="P719" s="22"/>
      <c r="Q719" s="19" t="s">
        <v>33</v>
      </c>
      <c r="R719" s="19" t="s">
        <v>1102</v>
      </c>
      <c r="S719" s="19" t="s">
        <v>34</v>
      </c>
    </row>
    <row r="720" ht="48" customHeight="1" spans="1:19">
      <c r="A720" s="16">
        <v>254</v>
      </c>
      <c r="B720" s="29" t="s">
        <v>1096</v>
      </c>
      <c r="C720" s="15" t="s">
        <v>1695</v>
      </c>
      <c r="D720" s="22" t="s">
        <v>1098</v>
      </c>
      <c r="E720" s="19" t="s">
        <v>405</v>
      </c>
      <c r="F720" s="19" t="s">
        <v>120</v>
      </c>
      <c r="G720" s="19" t="s">
        <v>552</v>
      </c>
      <c r="H720" s="19" t="s">
        <v>34</v>
      </c>
      <c r="I720" s="19" t="s">
        <v>1696</v>
      </c>
      <c r="J720" s="26">
        <v>41.65</v>
      </c>
      <c r="K720" s="19" t="s">
        <v>1697</v>
      </c>
      <c r="L720" s="19">
        <v>41.65</v>
      </c>
      <c r="M720" s="22" t="s">
        <v>1098</v>
      </c>
      <c r="N720" s="22" t="s">
        <v>1098</v>
      </c>
      <c r="O720" s="22"/>
      <c r="P720" s="22"/>
      <c r="Q720" s="19" t="s">
        <v>33</v>
      </c>
      <c r="R720" s="19" t="s">
        <v>1102</v>
      </c>
      <c r="S720" s="19" t="s">
        <v>34</v>
      </c>
    </row>
    <row r="721" ht="48" customHeight="1" spans="1:19">
      <c r="A721" s="16">
        <v>255</v>
      </c>
      <c r="B721" s="29" t="s">
        <v>1096</v>
      </c>
      <c r="C721" s="15" t="s">
        <v>1698</v>
      </c>
      <c r="D721" s="22" t="s">
        <v>1098</v>
      </c>
      <c r="E721" s="19" t="s">
        <v>405</v>
      </c>
      <c r="F721" s="19" t="s">
        <v>77</v>
      </c>
      <c r="G721" s="19" t="s">
        <v>449</v>
      </c>
      <c r="H721" s="19" t="s">
        <v>34</v>
      </c>
      <c r="I721" s="19" t="s">
        <v>1699</v>
      </c>
      <c r="J721" s="26">
        <v>36.6</v>
      </c>
      <c r="K721" s="19" t="s">
        <v>1700</v>
      </c>
      <c r="L721" s="19">
        <v>36.6</v>
      </c>
      <c r="M721" s="22" t="s">
        <v>1098</v>
      </c>
      <c r="N721" s="22" t="s">
        <v>1098</v>
      </c>
      <c r="O721" s="22"/>
      <c r="P721" s="22"/>
      <c r="Q721" s="19" t="s">
        <v>33</v>
      </c>
      <c r="R721" s="19" t="s">
        <v>1102</v>
      </c>
      <c r="S721" s="19" t="s">
        <v>34</v>
      </c>
    </row>
    <row r="722" ht="72" customHeight="1" spans="1:19">
      <c r="A722" s="16">
        <v>256</v>
      </c>
      <c r="B722" s="29" t="s">
        <v>1096</v>
      </c>
      <c r="C722" s="15" t="s">
        <v>1701</v>
      </c>
      <c r="D722" s="22" t="s">
        <v>1098</v>
      </c>
      <c r="E722" s="19" t="s">
        <v>405</v>
      </c>
      <c r="F722" s="19" t="s">
        <v>56</v>
      </c>
      <c r="G722" s="19" t="s">
        <v>461</v>
      </c>
      <c r="H722" s="19" t="s">
        <v>34</v>
      </c>
      <c r="I722" s="19" t="s">
        <v>1702</v>
      </c>
      <c r="J722" s="26">
        <v>44.91</v>
      </c>
      <c r="K722" s="19" t="s">
        <v>1703</v>
      </c>
      <c r="L722" s="19">
        <v>44.91</v>
      </c>
      <c r="M722" s="22" t="s">
        <v>1098</v>
      </c>
      <c r="N722" s="22" t="s">
        <v>1098</v>
      </c>
      <c r="O722" s="22"/>
      <c r="P722" s="22"/>
      <c r="Q722" s="19" t="s">
        <v>33</v>
      </c>
      <c r="R722" s="19" t="s">
        <v>1102</v>
      </c>
      <c r="S722" s="19" t="s">
        <v>34</v>
      </c>
    </row>
    <row r="723" ht="48" customHeight="1" spans="1:19">
      <c r="A723" s="16">
        <v>257</v>
      </c>
      <c r="B723" s="29" t="s">
        <v>1096</v>
      </c>
      <c r="C723" s="15" t="s">
        <v>1704</v>
      </c>
      <c r="D723" s="22" t="s">
        <v>1098</v>
      </c>
      <c r="E723" s="19" t="s">
        <v>405</v>
      </c>
      <c r="F723" s="19" t="s">
        <v>41</v>
      </c>
      <c r="G723" s="19" t="s">
        <v>201</v>
      </c>
      <c r="H723" s="19" t="s">
        <v>34</v>
      </c>
      <c r="I723" s="19" t="s">
        <v>1705</v>
      </c>
      <c r="J723" s="26">
        <v>5</v>
      </c>
      <c r="K723" s="19" t="s">
        <v>1706</v>
      </c>
      <c r="L723" s="19">
        <v>5</v>
      </c>
      <c r="M723" s="22" t="s">
        <v>1098</v>
      </c>
      <c r="N723" s="22" t="s">
        <v>1098</v>
      </c>
      <c r="O723" s="22"/>
      <c r="P723" s="22"/>
      <c r="Q723" s="19" t="s">
        <v>33</v>
      </c>
      <c r="R723" s="19" t="s">
        <v>1102</v>
      </c>
      <c r="S723" s="19" t="s">
        <v>34</v>
      </c>
    </row>
    <row r="724" ht="48" customHeight="1" spans="1:19">
      <c r="A724" s="16">
        <v>258</v>
      </c>
      <c r="B724" s="29" t="s">
        <v>1096</v>
      </c>
      <c r="C724" s="15" t="s">
        <v>1707</v>
      </c>
      <c r="D724" s="22" t="s">
        <v>1098</v>
      </c>
      <c r="E724" s="19" t="s">
        <v>405</v>
      </c>
      <c r="F724" s="19" t="s">
        <v>51</v>
      </c>
      <c r="G724" s="19" t="s">
        <v>293</v>
      </c>
      <c r="H724" s="19" t="s">
        <v>34</v>
      </c>
      <c r="I724" s="19" t="s">
        <v>1708</v>
      </c>
      <c r="J724" s="26">
        <v>5</v>
      </c>
      <c r="K724" s="19" t="s">
        <v>1706</v>
      </c>
      <c r="L724" s="19">
        <v>5</v>
      </c>
      <c r="M724" s="22" t="s">
        <v>1098</v>
      </c>
      <c r="N724" s="22" t="s">
        <v>1098</v>
      </c>
      <c r="O724" s="22"/>
      <c r="P724" s="22"/>
      <c r="Q724" s="19" t="s">
        <v>33</v>
      </c>
      <c r="R724" s="19" t="s">
        <v>1102</v>
      </c>
      <c r="S724" s="19" t="s">
        <v>34</v>
      </c>
    </row>
    <row r="725" ht="48" customHeight="1" spans="1:19">
      <c r="A725" s="16">
        <v>259</v>
      </c>
      <c r="B725" s="29" t="s">
        <v>1096</v>
      </c>
      <c r="C725" s="15" t="s">
        <v>1709</v>
      </c>
      <c r="D725" s="22" t="s">
        <v>1098</v>
      </c>
      <c r="E725" s="19" t="s">
        <v>405</v>
      </c>
      <c r="F725" s="19" t="s">
        <v>41</v>
      </c>
      <c r="G725" s="19" t="s">
        <v>509</v>
      </c>
      <c r="H725" s="19" t="s">
        <v>34</v>
      </c>
      <c r="I725" s="19" t="s">
        <v>1710</v>
      </c>
      <c r="J725" s="26">
        <v>8</v>
      </c>
      <c r="K725" s="19" t="s">
        <v>1692</v>
      </c>
      <c r="L725" s="19">
        <v>8</v>
      </c>
      <c r="M725" s="22" t="s">
        <v>1098</v>
      </c>
      <c r="N725" s="22" t="s">
        <v>1098</v>
      </c>
      <c r="O725" s="22"/>
      <c r="P725" s="22"/>
      <c r="Q725" s="19" t="s">
        <v>33</v>
      </c>
      <c r="R725" s="19" t="s">
        <v>1102</v>
      </c>
      <c r="S725" s="19" t="s">
        <v>34</v>
      </c>
    </row>
    <row r="726" ht="48" customHeight="1" spans="1:19">
      <c r="A726" s="16">
        <v>260</v>
      </c>
      <c r="B726" s="29" t="s">
        <v>1096</v>
      </c>
      <c r="C726" s="15" t="s">
        <v>1711</v>
      </c>
      <c r="D726" s="22" t="s">
        <v>1098</v>
      </c>
      <c r="E726" s="19" t="s">
        <v>405</v>
      </c>
      <c r="F726" s="22" t="s">
        <v>115</v>
      </c>
      <c r="G726" s="19" t="s">
        <v>1712</v>
      </c>
      <c r="H726" s="19" t="s">
        <v>34</v>
      </c>
      <c r="I726" s="19" t="s">
        <v>1713</v>
      </c>
      <c r="J726" s="26">
        <v>10</v>
      </c>
      <c r="K726" s="19" t="s">
        <v>1692</v>
      </c>
      <c r="L726" s="19">
        <v>10</v>
      </c>
      <c r="M726" s="22" t="s">
        <v>1098</v>
      </c>
      <c r="N726" s="22" t="s">
        <v>1098</v>
      </c>
      <c r="O726" s="22"/>
      <c r="P726" s="22"/>
      <c r="Q726" s="19" t="s">
        <v>33</v>
      </c>
      <c r="R726" s="19" t="s">
        <v>1102</v>
      </c>
      <c r="S726" s="19" t="s">
        <v>34</v>
      </c>
    </row>
    <row r="727" ht="48" customHeight="1" spans="1:19">
      <c r="A727" s="16">
        <v>261</v>
      </c>
      <c r="B727" s="29" t="s">
        <v>1096</v>
      </c>
      <c r="C727" s="15" t="s">
        <v>1714</v>
      </c>
      <c r="D727" s="22" t="s">
        <v>1098</v>
      </c>
      <c r="E727" s="19" t="s">
        <v>405</v>
      </c>
      <c r="F727" s="19" t="s">
        <v>56</v>
      </c>
      <c r="G727" s="19" t="s">
        <v>194</v>
      </c>
      <c r="H727" s="19" t="s">
        <v>34</v>
      </c>
      <c r="I727" s="19" t="s">
        <v>1715</v>
      </c>
      <c r="J727" s="26">
        <v>34.14</v>
      </c>
      <c r="K727" s="19" t="s">
        <v>1692</v>
      </c>
      <c r="L727" s="19">
        <v>34.14</v>
      </c>
      <c r="M727" s="22" t="s">
        <v>1098</v>
      </c>
      <c r="N727" s="22" t="s">
        <v>1098</v>
      </c>
      <c r="O727" s="22"/>
      <c r="P727" s="22"/>
      <c r="Q727" s="19" t="s">
        <v>33</v>
      </c>
      <c r="R727" s="19" t="s">
        <v>1102</v>
      </c>
      <c r="S727" s="19" t="s">
        <v>34</v>
      </c>
    </row>
    <row r="728" ht="48" customHeight="1" spans="1:19">
      <c r="A728" s="16">
        <v>262</v>
      </c>
      <c r="B728" s="29" t="s">
        <v>1096</v>
      </c>
      <c r="C728" s="15" t="s">
        <v>1716</v>
      </c>
      <c r="D728" s="22" t="s">
        <v>1098</v>
      </c>
      <c r="E728" s="19" t="s">
        <v>405</v>
      </c>
      <c r="F728" s="19" t="s">
        <v>56</v>
      </c>
      <c r="G728" s="19" t="s">
        <v>470</v>
      </c>
      <c r="H728" s="19" t="s">
        <v>34</v>
      </c>
      <c r="I728" s="19" t="s">
        <v>1717</v>
      </c>
      <c r="J728" s="26">
        <v>139.66</v>
      </c>
      <c r="K728" s="19" t="s">
        <v>1718</v>
      </c>
      <c r="L728" s="19">
        <v>139.66</v>
      </c>
      <c r="M728" s="22" t="s">
        <v>1098</v>
      </c>
      <c r="N728" s="22" t="s">
        <v>1098</v>
      </c>
      <c r="O728" s="22"/>
      <c r="P728" s="22"/>
      <c r="Q728" s="19" t="s">
        <v>33</v>
      </c>
      <c r="R728" s="19" t="s">
        <v>1102</v>
      </c>
      <c r="S728" s="19" t="s">
        <v>34</v>
      </c>
    </row>
    <row r="729" ht="48" customHeight="1" spans="1:19">
      <c r="A729" s="16">
        <v>263</v>
      </c>
      <c r="B729" s="29" t="s">
        <v>1096</v>
      </c>
      <c r="C729" s="15" t="s">
        <v>1719</v>
      </c>
      <c r="D729" s="22" t="s">
        <v>1098</v>
      </c>
      <c r="E729" s="19" t="s">
        <v>405</v>
      </c>
      <c r="F729" s="19" t="s">
        <v>41</v>
      </c>
      <c r="G729" s="19" t="s">
        <v>511</v>
      </c>
      <c r="H729" s="19" t="s">
        <v>34</v>
      </c>
      <c r="I729" s="19" t="s">
        <v>1720</v>
      </c>
      <c r="J729" s="26">
        <v>182.97</v>
      </c>
      <c r="K729" s="19" t="s">
        <v>1718</v>
      </c>
      <c r="L729" s="19">
        <v>182.97</v>
      </c>
      <c r="M729" s="22" t="s">
        <v>1098</v>
      </c>
      <c r="N729" s="22" t="s">
        <v>1098</v>
      </c>
      <c r="O729" s="22"/>
      <c r="P729" s="22"/>
      <c r="Q729" s="19" t="s">
        <v>33</v>
      </c>
      <c r="R729" s="19" t="s">
        <v>1102</v>
      </c>
      <c r="S729" s="19" t="s">
        <v>34</v>
      </c>
    </row>
    <row r="730" ht="48" customHeight="1" spans="1:19">
      <c r="A730" s="16">
        <v>264</v>
      </c>
      <c r="B730" s="29" t="s">
        <v>1096</v>
      </c>
      <c r="C730" s="15" t="s">
        <v>1721</v>
      </c>
      <c r="D730" s="22" t="s">
        <v>1098</v>
      </c>
      <c r="E730" s="19" t="s">
        <v>405</v>
      </c>
      <c r="F730" s="19" t="s">
        <v>46</v>
      </c>
      <c r="G730" s="19" t="s">
        <v>433</v>
      </c>
      <c r="H730" s="19" t="s">
        <v>34</v>
      </c>
      <c r="I730" s="19" t="s">
        <v>1722</v>
      </c>
      <c r="J730" s="26">
        <v>252.3</v>
      </c>
      <c r="K730" s="19" t="s">
        <v>1718</v>
      </c>
      <c r="L730" s="19">
        <v>252.3</v>
      </c>
      <c r="M730" s="22" t="s">
        <v>1098</v>
      </c>
      <c r="N730" s="22" t="s">
        <v>1098</v>
      </c>
      <c r="O730" s="22"/>
      <c r="P730" s="22"/>
      <c r="Q730" s="19" t="s">
        <v>33</v>
      </c>
      <c r="R730" s="19" t="s">
        <v>1102</v>
      </c>
      <c r="S730" s="19" t="s">
        <v>34</v>
      </c>
    </row>
    <row r="731" ht="48" customHeight="1" spans="1:19">
      <c r="A731" s="16">
        <v>265</v>
      </c>
      <c r="B731" s="29" t="s">
        <v>1096</v>
      </c>
      <c r="C731" s="15" t="s">
        <v>1723</v>
      </c>
      <c r="D731" s="22" t="s">
        <v>1098</v>
      </c>
      <c r="E731" s="19" t="s">
        <v>405</v>
      </c>
      <c r="F731" s="19" t="s">
        <v>120</v>
      </c>
      <c r="G731" s="19" t="s">
        <v>127</v>
      </c>
      <c r="H731" s="19" t="s">
        <v>34</v>
      </c>
      <c r="I731" s="19" t="s">
        <v>1272</v>
      </c>
      <c r="J731" s="26">
        <v>143.6</v>
      </c>
      <c r="K731" s="19" t="s">
        <v>1718</v>
      </c>
      <c r="L731" s="19">
        <v>143.6</v>
      </c>
      <c r="M731" s="22" t="s">
        <v>1098</v>
      </c>
      <c r="N731" s="22" t="s">
        <v>1098</v>
      </c>
      <c r="O731" s="22"/>
      <c r="P731" s="22"/>
      <c r="Q731" s="19" t="s">
        <v>33</v>
      </c>
      <c r="R731" s="19" t="s">
        <v>1102</v>
      </c>
      <c r="S731" s="19" t="s">
        <v>34</v>
      </c>
    </row>
    <row r="732" ht="48" customHeight="1" spans="1:19">
      <c r="A732" s="16">
        <v>266</v>
      </c>
      <c r="B732" s="29" t="s">
        <v>1096</v>
      </c>
      <c r="C732" s="15" t="s">
        <v>1724</v>
      </c>
      <c r="D732" s="22" t="s">
        <v>1098</v>
      </c>
      <c r="E732" s="19" t="s">
        <v>405</v>
      </c>
      <c r="F732" s="19" t="s">
        <v>120</v>
      </c>
      <c r="G732" s="19" t="s">
        <v>552</v>
      </c>
      <c r="H732" s="19" t="s">
        <v>34</v>
      </c>
      <c r="I732" s="19" t="s">
        <v>1725</v>
      </c>
      <c r="J732" s="26">
        <v>252.44</v>
      </c>
      <c r="K732" s="19" t="s">
        <v>1718</v>
      </c>
      <c r="L732" s="19">
        <v>252.44</v>
      </c>
      <c r="M732" s="22" t="s">
        <v>1098</v>
      </c>
      <c r="N732" s="22" t="s">
        <v>1098</v>
      </c>
      <c r="O732" s="22"/>
      <c r="P732" s="22"/>
      <c r="Q732" s="19" t="s">
        <v>33</v>
      </c>
      <c r="R732" s="19" t="s">
        <v>1102</v>
      </c>
      <c r="S732" s="19" t="s">
        <v>34</v>
      </c>
    </row>
    <row r="733" ht="48" customHeight="1" spans="1:19">
      <c r="A733" s="16">
        <v>267</v>
      </c>
      <c r="B733" s="29" t="s">
        <v>1096</v>
      </c>
      <c r="C733" s="15" t="s">
        <v>1726</v>
      </c>
      <c r="D733" s="22" t="s">
        <v>1098</v>
      </c>
      <c r="E733" s="19" t="s">
        <v>405</v>
      </c>
      <c r="F733" s="22" t="s">
        <v>28</v>
      </c>
      <c r="G733" s="19" t="s">
        <v>511</v>
      </c>
      <c r="H733" s="19" t="s">
        <v>34</v>
      </c>
      <c r="I733" s="19" t="s">
        <v>1727</v>
      </c>
      <c r="J733" s="26">
        <v>189.82</v>
      </c>
      <c r="K733" s="19" t="s">
        <v>1718</v>
      </c>
      <c r="L733" s="19">
        <v>189.82</v>
      </c>
      <c r="M733" s="22" t="s">
        <v>1098</v>
      </c>
      <c r="N733" s="22" t="s">
        <v>1098</v>
      </c>
      <c r="O733" s="22"/>
      <c r="P733" s="22"/>
      <c r="Q733" s="19" t="s">
        <v>33</v>
      </c>
      <c r="R733" s="19" t="s">
        <v>1102</v>
      </c>
      <c r="S733" s="19" t="s">
        <v>34</v>
      </c>
    </row>
    <row r="734" ht="48" customHeight="1" spans="1:19">
      <c r="A734" s="16">
        <v>268</v>
      </c>
      <c r="B734" s="29" t="s">
        <v>1096</v>
      </c>
      <c r="C734" s="15" t="s">
        <v>1728</v>
      </c>
      <c r="D734" s="22" t="s">
        <v>1098</v>
      </c>
      <c r="E734" s="19" t="s">
        <v>405</v>
      </c>
      <c r="F734" s="19" t="s">
        <v>51</v>
      </c>
      <c r="G734" s="19" t="s">
        <v>52</v>
      </c>
      <c r="H734" s="19" t="s">
        <v>34</v>
      </c>
      <c r="I734" s="19" t="s">
        <v>1729</v>
      </c>
      <c r="J734" s="26">
        <v>415.21</v>
      </c>
      <c r="K734" s="19" t="s">
        <v>1718</v>
      </c>
      <c r="L734" s="19">
        <v>415.21</v>
      </c>
      <c r="M734" s="22" t="s">
        <v>1098</v>
      </c>
      <c r="N734" s="22" t="s">
        <v>1098</v>
      </c>
      <c r="O734" s="22"/>
      <c r="P734" s="22"/>
      <c r="Q734" s="19" t="s">
        <v>33</v>
      </c>
      <c r="R734" s="19" t="s">
        <v>1102</v>
      </c>
      <c r="S734" s="19" t="s">
        <v>34</v>
      </c>
    </row>
    <row r="735" ht="48" customHeight="1" spans="1:19">
      <c r="A735" s="16">
        <v>269</v>
      </c>
      <c r="B735" s="29" t="s">
        <v>1096</v>
      </c>
      <c r="C735" s="15" t="s">
        <v>1730</v>
      </c>
      <c r="D735" s="22" t="s">
        <v>1098</v>
      </c>
      <c r="E735" s="19" t="s">
        <v>405</v>
      </c>
      <c r="F735" s="22" t="s">
        <v>28</v>
      </c>
      <c r="G735" s="19" t="s">
        <v>511</v>
      </c>
      <c r="H735" s="19" t="s">
        <v>34</v>
      </c>
      <c r="I735" s="19" t="s">
        <v>1731</v>
      </c>
      <c r="J735" s="26">
        <v>195.076</v>
      </c>
      <c r="K735" s="19" t="s">
        <v>1487</v>
      </c>
      <c r="L735" s="26">
        <v>195.076</v>
      </c>
      <c r="M735" s="22" t="s">
        <v>1098</v>
      </c>
      <c r="N735" s="22" t="s">
        <v>1098</v>
      </c>
      <c r="O735" s="22"/>
      <c r="P735" s="22"/>
      <c r="Q735" s="19" t="s">
        <v>33</v>
      </c>
      <c r="R735" s="19" t="s">
        <v>1102</v>
      </c>
      <c r="S735" s="19" t="s">
        <v>34</v>
      </c>
    </row>
    <row r="736" ht="48" customHeight="1" spans="1:19">
      <c r="A736" s="16">
        <v>270</v>
      </c>
      <c r="B736" s="29" t="s">
        <v>1096</v>
      </c>
      <c r="C736" s="15" t="s">
        <v>1732</v>
      </c>
      <c r="D736" s="22" t="s">
        <v>1098</v>
      </c>
      <c r="E736" s="19" t="s">
        <v>405</v>
      </c>
      <c r="F736" s="19" t="s">
        <v>56</v>
      </c>
      <c r="G736" s="19" t="s">
        <v>194</v>
      </c>
      <c r="H736" s="19" t="s">
        <v>34</v>
      </c>
      <c r="I736" s="19" t="s">
        <v>1733</v>
      </c>
      <c r="J736" s="26">
        <v>866.503</v>
      </c>
      <c r="K736" s="19" t="s">
        <v>1734</v>
      </c>
      <c r="L736" s="19">
        <v>903</v>
      </c>
      <c r="M736" s="22" t="s">
        <v>1098</v>
      </c>
      <c r="N736" s="22" t="s">
        <v>1098</v>
      </c>
      <c r="O736" s="22"/>
      <c r="P736" s="22"/>
      <c r="Q736" s="19" t="s">
        <v>33</v>
      </c>
      <c r="R736" s="19" t="s">
        <v>1102</v>
      </c>
      <c r="S736" s="19" t="s">
        <v>34</v>
      </c>
    </row>
    <row r="737" ht="48" customHeight="1" spans="1:19">
      <c r="A737" s="16">
        <v>271</v>
      </c>
      <c r="B737" s="29" t="s">
        <v>1096</v>
      </c>
      <c r="C737" s="15" t="s">
        <v>1735</v>
      </c>
      <c r="D737" s="22" t="s">
        <v>1098</v>
      </c>
      <c r="E737" s="19" t="s">
        <v>405</v>
      </c>
      <c r="F737" s="19" t="s">
        <v>41</v>
      </c>
      <c r="G737" s="22" t="s">
        <v>511</v>
      </c>
      <c r="H737" s="22" t="s">
        <v>202</v>
      </c>
      <c r="I737" s="19" t="s">
        <v>1736</v>
      </c>
      <c r="J737" s="54">
        <v>5</v>
      </c>
      <c r="K737" s="19" t="s">
        <v>199</v>
      </c>
      <c r="L737" s="22">
        <v>5</v>
      </c>
      <c r="M737" s="22" t="s">
        <v>1098</v>
      </c>
      <c r="N737" s="22" t="s">
        <v>1098</v>
      </c>
      <c r="O737" s="22"/>
      <c r="P737" s="22"/>
      <c r="Q737" s="19" t="s">
        <v>33</v>
      </c>
      <c r="R737" s="19" t="s">
        <v>1102</v>
      </c>
      <c r="S737" s="22" t="s">
        <v>34</v>
      </c>
    </row>
    <row r="738" ht="48" customHeight="1" spans="1:19">
      <c r="A738" s="16">
        <v>272</v>
      </c>
      <c r="B738" s="29" t="s">
        <v>1096</v>
      </c>
      <c r="C738" s="15" t="s">
        <v>1737</v>
      </c>
      <c r="D738" s="22" t="s">
        <v>1098</v>
      </c>
      <c r="E738" s="19" t="s">
        <v>405</v>
      </c>
      <c r="F738" s="19" t="s">
        <v>41</v>
      </c>
      <c r="G738" s="19" t="s">
        <v>201</v>
      </c>
      <c r="H738" s="19" t="s">
        <v>202</v>
      </c>
      <c r="I738" s="19" t="s">
        <v>1738</v>
      </c>
      <c r="J738" s="26">
        <v>6</v>
      </c>
      <c r="K738" s="19" t="s">
        <v>199</v>
      </c>
      <c r="L738" s="19">
        <v>6</v>
      </c>
      <c r="M738" s="22" t="s">
        <v>1098</v>
      </c>
      <c r="N738" s="22" t="s">
        <v>1098</v>
      </c>
      <c r="O738" s="22"/>
      <c r="P738" s="22"/>
      <c r="Q738" s="19" t="s">
        <v>33</v>
      </c>
      <c r="R738" s="19" t="s">
        <v>1102</v>
      </c>
      <c r="S738" s="19" t="s">
        <v>34</v>
      </c>
    </row>
    <row r="739" ht="176" customHeight="1" spans="1:19">
      <c r="A739" s="16">
        <v>273</v>
      </c>
      <c r="B739" s="29" t="s">
        <v>1096</v>
      </c>
      <c r="C739" s="15" t="s">
        <v>1739</v>
      </c>
      <c r="D739" s="22" t="s">
        <v>1098</v>
      </c>
      <c r="E739" s="19" t="s">
        <v>405</v>
      </c>
      <c r="F739" s="19" t="s">
        <v>77</v>
      </c>
      <c r="G739" s="19" t="s">
        <v>449</v>
      </c>
      <c r="H739" s="19" t="s">
        <v>34</v>
      </c>
      <c r="I739" s="19" t="s">
        <v>1740</v>
      </c>
      <c r="J739" s="26">
        <v>283.934</v>
      </c>
      <c r="K739" s="19" t="s">
        <v>413</v>
      </c>
      <c r="L739" s="61">
        <v>289.11</v>
      </c>
      <c r="M739" s="22" t="s">
        <v>1098</v>
      </c>
      <c r="N739" s="22" t="s">
        <v>1098</v>
      </c>
      <c r="O739" s="22"/>
      <c r="P739" s="22"/>
      <c r="Q739" s="19" t="s">
        <v>33</v>
      </c>
      <c r="R739" s="19" t="s">
        <v>1102</v>
      </c>
      <c r="S739" s="19" t="s">
        <v>34</v>
      </c>
    </row>
    <row r="740" ht="176" customHeight="1" spans="1:19">
      <c r="A740" s="16">
        <v>274</v>
      </c>
      <c r="B740" s="29" t="s">
        <v>1096</v>
      </c>
      <c r="C740" s="15" t="s">
        <v>1741</v>
      </c>
      <c r="D740" s="22" t="s">
        <v>1098</v>
      </c>
      <c r="E740" s="19" t="s">
        <v>405</v>
      </c>
      <c r="F740" s="19" t="s">
        <v>77</v>
      </c>
      <c r="G740" s="19" t="s">
        <v>449</v>
      </c>
      <c r="H740" s="19" t="s">
        <v>34</v>
      </c>
      <c r="I740" s="19" t="s">
        <v>1742</v>
      </c>
      <c r="J740" s="26">
        <v>53.64</v>
      </c>
      <c r="K740" s="19" t="s">
        <v>413</v>
      </c>
      <c r="L740" s="61">
        <v>57.63</v>
      </c>
      <c r="M740" s="22" t="s">
        <v>1098</v>
      </c>
      <c r="N740" s="22" t="s">
        <v>1098</v>
      </c>
      <c r="O740" s="22"/>
      <c r="P740" s="22"/>
      <c r="Q740" s="19" t="s">
        <v>33</v>
      </c>
      <c r="R740" s="19" t="s">
        <v>1102</v>
      </c>
      <c r="S740" s="19" t="s">
        <v>34</v>
      </c>
    </row>
    <row r="741" ht="176" customHeight="1" spans="1:19">
      <c r="A741" s="16">
        <v>275</v>
      </c>
      <c r="B741" s="29" t="s">
        <v>1096</v>
      </c>
      <c r="C741" s="15" t="s">
        <v>1743</v>
      </c>
      <c r="D741" s="22" t="s">
        <v>1098</v>
      </c>
      <c r="E741" s="19" t="s">
        <v>405</v>
      </c>
      <c r="F741" s="19" t="s">
        <v>77</v>
      </c>
      <c r="G741" s="19" t="s">
        <v>276</v>
      </c>
      <c r="H741" s="19" t="s">
        <v>34</v>
      </c>
      <c r="I741" s="19" t="s">
        <v>1744</v>
      </c>
      <c r="J741" s="26">
        <v>7.54</v>
      </c>
      <c r="K741" s="19" t="s">
        <v>413</v>
      </c>
      <c r="L741" s="61">
        <v>7.54</v>
      </c>
      <c r="M741" s="22" t="s">
        <v>1098</v>
      </c>
      <c r="N741" s="22" t="s">
        <v>1098</v>
      </c>
      <c r="O741" s="22"/>
      <c r="P741" s="22"/>
      <c r="Q741" s="19" t="s">
        <v>33</v>
      </c>
      <c r="R741" s="19" t="s">
        <v>1102</v>
      </c>
      <c r="S741" s="19" t="s">
        <v>34</v>
      </c>
    </row>
    <row r="742" ht="176" customHeight="1" spans="1:19">
      <c r="A742" s="16">
        <v>276</v>
      </c>
      <c r="B742" s="29" t="s">
        <v>1096</v>
      </c>
      <c r="C742" s="15" t="s">
        <v>1745</v>
      </c>
      <c r="D742" s="22" t="s">
        <v>1098</v>
      </c>
      <c r="E742" s="19" t="s">
        <v>405</v>
      </c>
      <c r="F742" s="19" t="s">
        <v>77</v>
      </c>
      <c r="G742" s="19" t="s">
        <v>273</v>
      </c>
      <c r="H742" s="19" t="s">
        <v>34</v>
      </c>
      <c r="I742" s="19" t="s">
        <v>1746</v>
      </c>
      <c r="J742" s="26">
        <v>43.16</v>
      </c>
      <c r="K742" s="19" t="s">
        <v>413</v>
      </c>
      <c r="L742" s="61">
        <v>45</v>
      </c>
      <c r="M742" s="22" t="s">
        <v>1098</v>
      </c>
      <c r="N742" s="22" t="s">
        <v>1098</v>
      </c>
      <c r="O742" s="22"/>
      <c r="P742" s="22"/>
      <c r="Q742" s="19" t="s">
        <v>33</v>
      </c>
      <c r="R742" s="19" t="s">
        <v>1102</v>
      </c>
      <c r="S742" s="19" t="s">
        <v>34</v>
      </c>
    </row>
    <row r="743" ht="176" customHeight="1" spans="1:19">
      <c r="A743" s="16">
        <v>277</v>
      </c>
      <c r="B743" s="29" t="s">
        <v>1096</v>
      </c>
      <c r="C743" s="15" t="s">
        <v>1747</v>
      </c>
      <c r="D743" s="22" t="s">
        <v>1098</v>
      </c>
      <c r="E743" s="19" t="s">
        <v>405</v>
      </c>
      <c r="F743" s="19" t="s">
        <v>77</v>
      </c>
      <c r="G743" s="19" t="s">
        <v>105</v>
      </c>
      <c r="H743" s="19" t="s">
        <v>1748</v>
      </c>
      <c r="I743" s="19" t="s">
        <v>1749</v>
      </c>
      <c r="J743" s="26">
        <v>4</v>
      </c>
      <c r="K743" s="19" t="s">
        <v>413</v>
      </c>
      <c r="L743" s="61">
        <v>4</v>
      </c>
      <c r="M743" s="22" t="s">
        <v>1098</v>
      </c>
      <c r="N743" s="22" t="s">
        <v>1098</v>
      </c>
      <c r="O743" s="22"/>
      <c r="P743" s="22"/>
      <c r="Q743" s="19" t="s">
        <v>33</v>
      </c>
      <c r="R743" s="19" t="s">
        <v>1102</v>
      </c>
      <c r="S743" s="19" t="s">
        <v>34</v>
      </c>
    </row>
    <row r="744" ht="176" customHeight="1" spans="1:19">
      <c r="A744" s="16">
        <v>278</v>
      </c>
      <c r="B744" s="29" t="s">
        <v>1096</v>
      </c>
      <c r="C744" s="15" t="s">
        <v>1750</v>
      </c>
      <c r="D744" s="22" t="s">
        <v>1098</v>
      </c>
      <c r="E744" s="19" t="s">
        <v>405</v>
      </c>
      <c r="F744" s="19" t="s">
        <v>77</v>
      </c>
      <c r="G744" s="19" t="s">
        <v>449</v>
      </c>
      <c r="H744" s="19" t="s">
        <v>34</v>
      </c>
      <c r="I744" s="19" t="s">
        <v>1751</v>
      </c>
      <c r="J744" s="26">
        <v>7.44</v>
      </c>
      <c r="K744" s="19" t="s">
        <v>413</v>
      </c>
      <c r="L744" s="61">
        <v>7.53</v>
      </c>
      <c r="M744" s="22" t="s">
        <v>1098</v>
      </c>
      <c r="N744" s="22" t="s">
        <v>1098</v>
      </c>
      <c r="O744" s="22"/>
      <c r="P744" s="22"/>
      <c r="Q744" s="19" t="s">
        <v>33</v>
      </c>
      <c r="R744" s="19" t="s">
        <v>1102</v>
      </c>
      <c r="S744" s="19" t="s">
        <v>34</v>
      </c>
    </row>
    <row r="745" ht="176" customHeight="1" spans="1:19">
      <c r="A745" s="16">
        <v>279</v>
      </c>
      <c r="B745" s="29" t="s">
        <v>1096</v>
      </c>
      <c r="C745" s="15" t="s">
        <v>1752</v>
      </c>
      <c r="D745" s="22" t="s">
        <v>1098</v>
      </c>
      <c r="E745" s="19" t="s">
        <v>405</v>
      </c>
      <c r="F745" s="19" t="s">
        <v>77</v>
      </c>
      <c r="G745" s="19" t="s">
        <v>449</v>
      </c>
      <c r="H745" s="19" t="s">
        <v>34</v>
      </c>
      <c r="I745" s="19" t="s">
        <v>1753</v>
      </c>
      <c r="J745" s="26">
        <v>8.5</v>
      </c>
      <c r="K745" s="19" t="s">
        <v>413</v>
      </c>
      <c r="L745" s="61">
        <v>8.5</v>
      </c>
      <c r="M745" s="22" t="s">
        <v>1098</v>
      </c>
      <c r="N745" s="22" t="s">
        <v>1098</v>
      </c>
      <c r="O745" s="22"/>
      <c r="P745" s="22"/>
      <c r="Q745" s="19" t="s">
        <v>33</v>
      </c>
      <c r="R745" s="19" t="s">
        <v>1102</v>
      </c>
      <c r="S745" s="19" t="s">
        <v>34</v>
      </c>
    </row>
    <row r="746" ht="176" customHeight="1" spans="1:19">
      <c r="A746" s="16">
        <v>280</v>
      </c>
      <c r="B746" s="29" t="s">
        <v>1096</v>
      </c>
      <c r="C746" s="15" t="s">
        <v>1754</v>
      </c>
      <c r="D746" s="22" t="s">
        <v>1098</v>
      </c>
      <c r="E746" s="19" t="s">
        <v>405</v>
      </c>
      <c r="F746" s="19" t="s">
        <v>77</v>
      </c>
      <c r="G746" s="19" t="s">
        <v>276</v>
      </c>
      <c r="H746" s="19" t="s">
        <v>34</v>
      </c>
      <c r="I746" s="19" t="s">
        <v>1755</v>
      </c>
      <c r="J746" s="26">
        <v>33.21</v>
      </c>
      <c r="K746" s="19" t="s">
        <v>413</v>
      </c>
      <c r="L746" s="61">
        <v>33.21</v>
      </c>
      <c r="M746" s="22" t="s">
        <v>1098</v>
      </c>
      <c r="N746" s="22" t="s">
        <v>1098</v>
      </c>
      <c r="O746" s="22"/>
      <c r="P746" s="22"/>
      <c r="Q746" s="19" t="s">
        <v>33</v>
      </c>
      <c r="R746" s="19" t="s">
        <v>1102</v>
      </c>
      <c r="S746" s="19" t="s">
        <v>34</v>
      </c>
    </row>
    <row r="747" ht="176" customHeight="1" spans="1:19">
      <c r="A747" s="16">
        <v>281</v>
      </c>
      <c r="B747" s="29" t="s">
        <v>1096</v>
      </c>
      <c r="C747" s="15" t="s">
        <v>1756</v>
      </c>
      <c r="D747" s="22" t="s">
        <v>1098</v>
      </c>
      <c r="E747" s="19" t="s">
        <v>405</v>
      </c>
      <c r="F747" s="19" t="s">
        <v>77</v>
      </c>
      <c r="G747" s="19" t="s">
        <v>273</v>
      </c>
      <c r="H747" s="19" t="s">
        <v>1757</v>
      </c>
      <c r="I747" s="19" t="s">
        <v>1758</v>
      </c>
      <c r="J747" s="26">
        <v>171.453</v>
      </c>
      <c r="K747" s="19" t="s">
        <v>413</v>
      </c>
      <c r="L747" s="61">
        <v>171.453</v>
      </c>
      <c r="M747" s="22" t="s">
        <v>1098</v>
      </c>
      <c r="N747" s="22" t="s">
        <v>1098</v>
      </c>
      <c r="O747" s="22"/>
      <c r="P747" s="22"/>
      <c r="Q747" s="19" t="s">
        <v>33</v>
      </c>
      <c r="R747" s="19" t="s">
        <v>1102</v>
      </c>
      <c r="S747" s="19" t="s">
        <v>34</v>
      </c>
    </row>
    <row r="748" ht="176" customHeight="1" spans="1:19">
      <c r="A748" s="16">
        <v>282</v>
      </c>
      <c r="B748" s="29" t="s">
        <v>1096</v>
      </c>
      <c r="C748" s="15" t="s">
        <v>1759</v>
      </c>
      <c r="D748" s="22" t="s">
        <v>1098</v>
      </c>
      <c r="E748" s="19" t="s">
        <v>405</v>
      </c>
      <c r="F748" s="19" t="s">
        <v>77</v>
      </c>
      <c r="G748" s="19" t="s">
        <v>449</v>
      </c>
      <c r="H748" s="19" t="s">
        <v>34</v>
      </c>
      <c r="I748" s="19" t="s">
        <v>1760</v>
      </c>
      <c r="J748" s="26">
        <v>11</v>
      </c>
      <c r="K748" s="19" t="s">
        <v>413</v>
      </c>
      <c r="L748" s="61">
        <v>11</v>
      </c>
      <c r="M748" s="22" t="s">
        <v>1098</v>
      </c>
      <c r="N748" s="22" t="s">
        <v>1098</v>
      </c>
      <c r="O748" s="22"/>
      <c r="P748" s="22"/>
      <c r="Q748" s="19" t="s">
        <v>33</v>
      </c>
      <c r="R748" s="19" t="s">
        <v>1102</v>
      </c>
      <c r="S748" s="19" t="s">
        <v>34</v>
      </c>
    </row>
    <row r="749" ht="176" customHeight="1" spans="1:19">
      <c r="A749" s="16">
        <v>283</v>
      </c>
      <c r="B749" s="29" t="s">
        <v>1096</v>
      </c>
      <c r="C749" s="15" t="s">
        <v>1761</v>
      </c>
      <c r="D749" s="22" t="s">
        <v>1098</v>
      </c>
      <c r="E749" s="19" t="s">
        <v>405</v>
      </c>
      <c r="F749" s="19" t="s">
        <v>56</v>
      </c>
      <c r="G749" s="19" t="s">
        <v>470</v>
      </c>
      <c r="H749" s="19" t="s">
        <v>34</v>
      </c>
      <c r="I749" s="19" t="s">
        <v>1762</v>
      </c>
      <c r="J749" s="26">
        <v>412.756</v>
      </c>
      <c r="K749" s="19" t="s">
        <v>413</v>
      </c>
      <c r="L749" s="61">
        <v>414.2</v>
      </c>
      <c r="M749" s="22" t="s">
        <v>1098</v>
      </c>
      <c r="N749" s="22" t="s">
        <v>1098</v>
      </c>
      <c r="O749" s="22"/>
      <c r="P749" s="22"/>
      <c r="Q749" s="19" t="s">
        <v>33</v>
      </c>
      <c r="R749" s="19" t="s">
        <v>1102</v>
      </c>
      <c r="S749" s="19" t="s">
        <v>34</v>
      </c>
    </row>
    <row r="750" ht="176" customHeight="1" spans="1:19">
      <c r="A750" s="16">
        <v>284</v>
      </c>
      <c r="B750" s="29" t="s">
        <v>1096</v>
      </c>
      <c r="C750" s="15" t="s">
        <v>1763</v>
      </c>
      <c r="D750" s="22" t="s">
        <v>1098</v>
      </c>
      <c r="E750" s="19" t="s">
        <v>405</v>
      </c>
      <c r="F750" s="19" t="s">
        <v>56</v>
      </c>
      <c r="G750" s="19" t="s">
        <v>427</v>
      </c>
      <c r="H750" s="19" t="s">
        <v>34</v>
      </c>
      <c r="I750" s="19" t="s">
        <v>1764</v>
      </c>
      <c r="J750" s="26">
        <v>33</v>
      </c>
      <c r="K750" s="19" t="s">
        <v>413</v>
      </c>
      <c r="L750" s="61">
        <v>33</v>
      </c>
      <c r="M750" s="22" t="s">
        <v>1098</v>
      </c>
      <c r="N750" s="22" t="s">
        <v>1098</v>
      </c>
      <c r="O750" s="22"/>
      <c r="P750" s="22"/>
      <c r="Q750" s="19" t="s">
        <v>33</v>
      </c>
      <c r="R750" s="19" t="s">
        <v>1102</v>
      </c>
      <c r="S750" s="19" t="s">
        <v>34</v>
      </c>
    </row>
    <row r="751" ht="176" customHeight="1" spans="1:19">
      <c r="A751" s="16">
        <v>285</v>
      </c>
      <c r="B751" s="29" t="s">
        <v>1096</v>
      </c>
      <c r="C751" s="15" t="s">
        <v>1765</v>
      </c>
      <c r="D751" s="22" t="s">
        <v>1098</v>
      </c>
      <c r="E751" s="19" t="s">
        <v>405</v>
      </c>
      <c r="F751" s="19" t="s">
        <v>56</v>
      </c>
      <c r="G751" s="19" t="s">
        <v>470</v>
      </c>
      <c r="H751" s="19" t="s">
        <v>34</v>
      </c>
      <c r="I751" s="19" t="s">
        <v>1766</v>
      </c>
      <c r="J751" s="26">
        <v>371.834</v>
      </c>
      <c r="K751" s="19" t="s">
        <v>413</v>
      </c>
      <c r="L751" s="61">
        <v>371.834</v>
      </c>
      <c r="M751" s="22" t="s">
        <v>1098</v>
      </c>
      <c r="N751" s="22" t="s">
        <v>1098</v>
      </c>
      <c r="O751" s="22"/>
      <c r="P751" s="22"/>
      <c r="Q751" s="19" t="s">
        <v>33</v>
      </c>
      <c r="R751" s="19" t="s">
        <v>1102</v>
      </c>
      <c r="S751" s="19" t="s">
        <v>34</v>
      </c>
    </row>
    <row r="752" ht="176" customHeight="1" spans="1:19">
      <c r="A752" s="16">
        <v>286</v>
      </c>
      <c r="B752" s="29" t="s">
        <v>1096</v>
      </c>
      <c r="C752" s="15" t="s">
        <v>1767</v>
      </c>
      <c r="D752" s="22" t="s">
        <v>1098</v>
      </c>
      <c r="E752" s="19" t="s">
        <v>405</v>
      </c>
      <c r="F752" s="19" t="s">
        <v>56</v>
      </c>
      <c r="G752" s="19" t="s">
        <v>216</v>
      </c>
      <c r="H752" s="19" t="s">
        <v>34</v>
      </c>
      <c r="I752" s="19" t="s">
        <v>1768</v>
      </c>
      <c r="J752" s="26">
        <v>190</v>
      </c>
      <c r="K752" s="19" t="s">
        <v>413</v>
      </c>
      <c r="L752" s="61">
        <v>190</v>
      </c>
      <c r="M752" s="22" t="s">
        <v>1098</v>
      </c>
      <c r="N752" s="22" t="s">
        <v>1098</v>
      </c>
      <c r="O752" s="22"/>
      <c r="P752" s="22"/>
      <c r="Q752" s="19" t="s">
        <v>33</v>
      </c>
      <c r="R752" s="19" t="s">
        <v>1102</v>
      </c>
      <c r="S752" s="19" t="s">
        <v>34</v>
      </c>
    </row>
    <row r="753" ht="176" customHeight="1" spans="1:19">
      <c r="A753" s="16">
        <v>287</v>
      </c>
      <c r="B753" s="29" t="s">
        <v>1096</v>
      </c>
      <c r="C753" s="15" t="s">
        <v>1769</v>
      </c>
      <c r="D753" s="22" t="s">
        <v>1098</v>
      </c>
      <c r="E753" s="19" t="s">
        <v>405</v>
      </c>
      <c r="F753" s="19" t="s">
        <v>56</v>
      </c>
      <c r="G753" s="19" t="s">
        <v>476</v>
      </c>
      <c r="H753" s="19" t="s">
        <v>34</v>
      </c>
      <c r="I753" s="19" t="s">
        <v>1770</v>
      </c>
      <c r="J753" s="26">
        <v>373.27</v>
      </c>
      <c r="K753" s="19" t="s">
        <v>413</v>
      </c>
      <c r="L753" s="61">
        <v>377.63</v>
      </c>
      <c r="M753" s="22" t="s">
        <v>1098</v>
      </c>
      <c r="N753" s="22" t="s">
        <v>1098</v>
      </c>
      <c r="O753" s="22"/>
      <c r="P753" s="22"/>
      <c r="Q753" s="19" t="s">
        <v>33</v>
      </c>
      <c r="R753" s="19" t="s">
        <v>1102</v>
      </c>
      <c r="S753" s="19" t="s">
        <v>34</v>
      </c>
    </row>
    <row r="754" ht="176" customHeight="1" spans="1:19">
      <c r="A754" s="16">
        <v>288</v>
      </c>
      <c r="B754" s="29" t="s">
        <v>1096</v>
      </c>
      <c r="C754" s="15" t="s">
        <v>1771</v>
      </c>
      <c r="D754" s="22" t="s">
        <v>1098</v>
      </c>
      <c r="E754" s="19" t="s">
        <v>405</v>
      </c>
      <c r="F754" s="19" t="s">
        <v>56</v>
      </c>
      <c r="G754" s="19" t="s">
        <v>470</v>
      </c>
      <c r="H754" s="19" t="s">
        <v>1772</v>
      </c>
      <c r="I754" s="19" t="s">
        <v>1773</v>
      </c>
      <c r="J754" s="26">
        <v>31.5</v>
      </c>
      <c r="K754" s="19" t="s">
        <v>413</v>
      </c>
      <c r="L754" s="61">
        <v>31.5</v>
      </c>
      <c r="M754" s="22" t="s">
        <v>1098</v>
      </c>
      <c r="N754" s="22" t="s">
        <v>1098</v>
      </c>
      <c r="O754" s="22"/>
      <c r="P754" s="22"/>
      <c r="Q754" s="19" t="s">
        <v>33</v>
      </c>
      <c r="R754" s="19" t="s">
        <v>1102</v>
      </c>
      <c r="S754" s="19" t="s">
        <v>34</v>
      </c>
    </row>
    <row r="755" ht="176" customHeight="1" spans="1:19">
      <c r="A755" s="16">
        <v>289</v>
      </c>
      <c r="B755" s="29" t="s">
        <v>1096</v>
      </c>
      <c r="C755" s="15" t="s">
        <v>1774</v>
      </c>
      <c r="D755" s="22" t="s">
        <v>1098</v>
      </c>
      <c r="E755" s="19" t="s">
        <v>405</v>
      </c>
      <c r="F755" s="19" t="s">
        <v>56</v>
      </c>
      <c r="G755" s="19" t="s">
        <v>194</v>
      </c>
      <c r="H755" s="19" t="s">
        <v>1775</v>
      </c>
      <c r="I755" s="19" t="s">
        <v>1776</v>
      </c>
      <c r="J755" s="26">
        <v>32</v>
      </c>
      <c r="K755" s="19" t="s">
        <v>413</v>
      </c>
      <c r="L755" s="61">
        <v>32</v>
      </c>
      <c r="M755" s="22" t="s">
        <v>1098</v>
      </c>
      <c r="N755" s="22" t="s">
        <v>1098</v>
      </c>
      <c r="O755" s="22"/>
      <c r="P755" s="22"/>
      <c r="Q755" s="19" t="s">
        <v>33</v>
      </c>
      <c r="R755" s="19" t="s">
        <v>1102</v>
      </c>
      <c r="S755" s="19" t="s">
        <v>34</v>
      </c>
    </row>
    <row r="756" ht="176" customHeight="1" spans="1:19">
      <c r="A756" s="16">
        <v>290</v>
      </c>
      <c r="B756" s="29" t="s">
        <v>1096</v>
      </c>
      <c r="C756" s="15" t="s">
        <v>1777</v>
      </c>
      <c r="D756" s="22" t="s">
        <v>1098</v>
      </c>
      <c r="E756" s="19" t="s">
        <v>405</v>
      </c>
      <c r="F756" s="19" t="s">
        <v>56</v>
      </c>
      <c r="G756" s="19" t="s">
        <v>427</v>
      </c>
      <c r="H756" s="19" t="s">
        <v>1778</v>
      </c>
      <c r="I756" s="19" t="s">
        <v>1779</v>
      </c>
      <c r="J756" s="26">
        <v>15</v>
      </c>
      <c r="K756" s="19" t="s">
        <v>413</v>
      </c>
      <c r="L756" s="61">
        <v>15</v>
      </c>
      <c r="M756" s="22" t="s">
        <v>1098</v>
      </c>
      <c r="N756" s="22" t="s">
        <v>1098</v>
      </c>
      <c r="O756" s="22"/>
      <c r="P756" s="22"/>
      <c r="Q756" s="19" t="s">
        <v>33</v>
      </c>
      <c r="R756" s="19" t="s">
        <v>1102</v>
      </c>
      <c r="S756" s="19" t="s">
        <v>34</v>
      </c>
    </row>
    <row r="757" ht="176" customHeight="1" spans="1:19">
      <c r="A757" s="16">
        <v>291</v>
      </c>
      <c r="B757" s="29" t="s">
        <v>1096</v>
      </c>
      <c r="C757" s="15" t="s">
        <v>1780</v>
      </c>
      <c r="D757" s="22" t="s">
        <v>1098</v>
      </c>
      <c r="E757" s="19" t="s">
        <v>405</v>
      </c>
      <c r="F757" s="19" t="s">
        <v>56</v>
      </c>
      <c r="G757" s="19" t="s">
        <v>461</v>
      </c>
      <c r="H757" s="19" t="s">
        <v>34</v>
      </c>
      <c r="I757" s="19" t="s">
        <v>1781</v>
      </c>
      <c r="J757" s="26">
        <v>9</v>
      </c>
      <c r="K757" s="19" t="s">
        <v>413</v>
      </c>
      <c r="L757" s="61">
        <v>9</v>
      </c>
      <c r="M757" s="22" t="s">
        <v>1098</v>
      </c>
      <c r="N757" s="22" t="s">
        <v>1098</v>
      </c>
      <c r="O757" s="22"/>
      <c r="P757" s="22"/>
      <c r="Q757" s="19" t="s">
        <v>33</v>
      </c>
      <c r="R757" s="19" t="s">
        <v>1102</v>
      </c>
      <c r="S757" s="19" t="s">
        <v>34</v>
      </c>
    </row>
    <row r="758" ht="176" customHeight="1" spans="1:19">
      <c r="A758" s="16">
        <v>292</v>
      </c>
      <c r="B758" s="29" t="s">
        <v>1096</v>
      </c>
      <c r="C758" s="15" t="s">
        <v>1782</v>
      </c>
      <c r="D758" s="22" t="s">
        <v>1098</v>
      </c>
      <c r="E758" s="19" t="s">
        <v>405</v>
      </c>
      <c r="F758" s="19" t="s">
        <v>56</v>
      </c>
      <c r="G758" s="19" t="s">
        <v>190</v>
      </c>
      <c r="H758" s="19" t="s">
        <v>34</v>
      </c>
      <c r="I758" s="19" t="s">
        <v>1783</v>
      </c>
      <c r="J758" s="26">
        <v>19.63</v>
      </c>
      <c r="K758" s="19" t="s">
        <v>413</v>
      </c>
      <c r="L758" s="61">
        <v>19.63</v>
      </c>
      <c r="M758" s="22" t="s">
        <v>1098</v>
      </c>
      <c r="N758" s="22" t="s">
        <v>1098</v>
      </c>
      <c r="O758" s="22"/>
      <c r="P758" s="22"/>
      <c r="Q758" s="19" t="s">
        <v>33</v>
      </c>
      <c r="R758" s="19" t="s">
        <v>1102</v>
      </c>
      <c r="S758" s="19" t="s">
        <v>34</v>
      </c>
    </row>
    <row r="759" ht="176" customHeight="1" spans="1:19">
      <c r="A759" s="16">
        <v>293</v>
      </c>
      <c r="B759" s="29" t="s">
        <v>1096</v>
      </c>
      <c r="C759" s="15" t="s">
        <v>1784</v>
      </c>
      <c r="D759" s="22" t="s">
        <v>1098</v>
      </c>
      <c r="E759" s="19" t="s">
        <v>405</v>
      </c>
      <c r="F759" s="19" t="s">
        <v>56</v>
      </c>
      <c r="G759" s="19" t="s">
        <v>456</v>
      </c>
      <c r="H759" s="19" t="s">
        <v>34</v>
      </c>
      <c r="I759" s="19" t="s">
        <v>1785</v>
      </c>
      <c r="J759" s="26">
        <v>25.22</v>
      </c>
      <c r="K759" s="19" t="s">
        <v>413</v>
      </c>
      <c r="L759" s="61">
        <v>25.22</v>
      </c>
      <c r="M759" s="22" t="s">
        <v>1098</v>
      </c>
      <c r="N759" s="22" t="s">
        <v>1098</v>
      </c>
      <c r="O759" s="22"/>
      <c r="P759" s="22"/>
      <c r="Q759" s="19" t="s">
        <v>33</v>
      </c>
      <c r="R759" s="19" t="s">
        <v>1102</v>
      </c>
      <c r="S759" s="19" t="s">
        <v>34</v>
      </c>
    </row>
    <row r="760" ht="176" customHeight="1" spans="1:19">
      <c r="A760" s="16">
        <v>294</v>
      </c>
      <c r="B760" s="29" t="s">
        <v>1096</v>
      </c>
      <c r="C760" s="15" t="s">
        <v>1786</v>
      </c>
      <c r="D760" s="22" t="s">
        <v>1098</v>
      </c>
      <c r="E760" s="19" t="s">
        <v>405</v>
      </c>
      <c r="F760" s="19" t="s">
        <v>56</v>
      </c>
      <c r="G760" s="19" t="s">
        <v>470</v>
      </c>
      <c r="H760" s="19" t="s">
        <v>34</v>
      </c>
      <c r="I760" s="19" t="s">
        <v>1787</v>
      </c>
      <c r="J760" s="26">
        <v>2</v>
      </c>
      <c r="K760" s="19" t="s">
        <v>413</v>
      </c>
      <c r="L760" s="61">
        <v>2</v>
      </c>
      <c r="M760" s="22" t="s">
        <v>1098</v>
      </c>
      <c r="N760" s="22" t="s">
        <v>1098</v>
      </c>
      <c r="O760" s="22"/>
      <c r="P760" s="22"/>
      <c r="Q760" s="19" t="s">
        <v>33</v>
      </c>
      <c r="R760" s="19" t="s">
        <v>1102</v>
      </c>
      <c r="S760" s="19" t="s">
        <v>34</v>
      </c>
    </row>
    <row r="761" ht="176" customHeight="1" spans="1:19">
      <c r="A761" s="16">
        <v>295</v>
      </c>
      <c r="B761" s="29" t="s">
        <v>1096</v>
      </c>
      <c r="C761" s="15" t="s">
        <v>1788</v>
      </c>
      <c r="D761" s="22" t="s">
        <v>1098</v>
      </c>
      <c r="E761" s="19" t="s">
        <v>405</v>
      </c>
      <c r="F761" s="19" t="s">
        <v>56</v>
      </c>
      <c r="G761" s="19" t="s">
        <v>194</v>
      </c>
      <c r="H761" s="19" t="s">
        <v>34</v>
      </c>
      <c r="I761" s="19" t="s">
        <v>1789</v>
      </c>
      <c r="J761" s="26">
        <v>2.496</v>
      </c>
      <c r="K761" s="19" t="s">
        <v>413</v>
      </c>
      <c r="L761" s="61">
        <v>2.7</v>
      </c>
      <c r="M761" s="22" t="s">
        <v>1098</v>
      </c>
      <c r="N761" s="22" t="s">
        <v>1098</v>
      </c>
      <c r="O761" s="22"/>
      <c r="P761" s="22"/>
      <c r="Q761" s="19" t="s">
        <v>33</v>
      </c>
      <c r="R761" s="19" t="s">
        <v>1102</v>
      </c>
      <c r="S761" s="19" t="s">
        <v>34</v>
      </c>
    </row>
    <row r="762" ht="176" customHeight="1" spans="1:19">
      <c r="A762" s="16">
        <v>296</v>
      </c>
      <c r="B762" s="29" t="s">
        <v>1096</v>
      </c>
      <c r="C762" s="15" t="s">
        <v>1790</v>
      </c>
      <c r="D762" s="22" t="s">
        <v>1098</v>
      </c>
      <c r="E762" s="19" t="s">
        <v>405</v>
      </c>
      <c r="F762" s="19" t="s">
        <v>41</v>
      </c>
      <c r="G762" s="19" t="s">
        <v>520</v>
      </c>
      <c r="H762" s="19" t="s">
        <v>34</v>
      </c>
      <c r="I762" s="19" t="s">
        <v>1791</v>
      </c>
      <c r="J762" s="26">
        <v>129</v>
      </c>
      <c r="K762" s="19" t="s">
        <v>413</v>
      </c>
      <c r="L762" s="61">
        <v>129</v>
      </c>
      <c r="M762" s="22" t="s">
        <v>1098</v>
      </c>
      <c r="N762" s="22" t="s">
        <v>1098</v>
      </c>
      <c r="O762" s="22"/>
      <c r="P762" s="22"/>
      <c r="Q762" s="19" t="s">
        <v>33</v>
      </c>
      <c r="R762" s="19" t="s">
        <v>1102</v>
      </c>
      <c r="S762" s="19" t="s">
        <v>34</v>
      </c>
    </row>
    <row r="763" ht="176" customHeight="1" spans="1:19">
      <c r="A763" s="16">
        <v>297</v>
      </c>
      <c r="B763" s="29" t="s">
        <v>1096</v>
      </c>
      <c r="C763" s="15" t="s">
        <v>1792</v>
      </c>
      <c r="D763" s="22" t="s">
        <v>1098</v>
      </c>
      <c r="E763" s="19" t="s">
        <v>405</v>
      </c>
      <c r="F763" s="19" t="s">
        <v>41</v>
      </c>
      <c r="G763" s="19" t="s">
        <v>511</v>
      </c>
      <c r="H763" s="19" t="s">
        <v>34</v>
      </c>
      <c r="I763" s="19" t="s">
        <v>1793</v>
      </c>
      <c r="J763" s="26">
        <v>162</v>
      </c>
      <c r="K763" s="19" t="s">
        <v>413</v>
      </c>
      <c r="L763" s="61">
        <v>162</v>
      </c>
      <c r="M763" s="22" t="s">
        <v>1098</v>
      </c>
      <c r="N763" s="22" t="s">
        <v>1098</v>
      </c>
      <c r="O763" s="22"/>
      <c r="P763" s="22"/>
      <c r="Q763" s="19" t="s">
        <v>33</v>
      </c>
      <c r="R763" s="19" t="s">
        <v>1102</v>
      </c>
      <c r="S763" s="19" t="s">
        <v>34</v>
      </c>
    </row>
    <row r="764" ht="176" customHeight="1" spans="1:19">
      <c r="A764" s="16">
        <v>298</v>
      </c>
      <c r="B764" s="29" t="s">
        <v>1096</v>
      </c>
      <c r="C764" s="15" t="s">
        <v>1794</v>
      </c>
      <c r="D764" s="22" t="s">
        <v>1098</v>
      </c>
      <c r="E764" s="19" t="s">
        <v>405</v>
      </c>
      <c r="F764" s="19" t="s">
        <v>41</v>
      </c>
      <c r="G764" s="19" t="s">
        <v>520</v>
      </c>
      <c r="H764" s="19" t="s">
        <v>34</v>
      </c>
      <c r="I764" s="19" t="s">
        <v>1795</v>
      </c>
      <c r="J764" s="26">
        <v>486.08</v>
      </c>
      <c r="K764" s="19" t="s">
        <v>413</v>
      </c>
      <c r="L764" s="61">
        <v>500.4</v>
      </c>
      <c r="M764" s="22" t="s">
        <v>1098</v>
      </c>
      <c r="N764" s="22" t="s">
        <v>1098</v>
      </c>
      <c r="O764" s="22"/>
      <c r="P764" s="22"/>
      <c r="Q764" s="19" t="s">
        <v>33</v>
      </c>
      <c r="R764" s="19" t="s">
        <v>1102</v>
      </c>
      <c r="S764" s="19" t="s">
        <v>34</v>
      </c>
    </row>
    <row r="765" ht="176" customHeight="1" spans="1:19">
      <c r="A765" s="16">
        <v>299</v>
      </c>
      <c r="B765" s="29" t="s">
        <v>1096</v>
      </c>
      <c r="C765" s="15" t="s">
        <v>1796</v>
      </c>
      <c r="D765" s="22" t="s">
        <v>1098</v>
      </c>
      <c r="E765" s="19" t="s">
        <v>405</v>
      </c>
      <c r="F765" s="19" t="s">
        <v>41</v>
      </c>
      <c r="G765" s="19" t="s">
        <v>201</v>
      </c>
      <c r="H765" s="19" t="s">
        <v>1797</v>
      </c>
      <c r="I765" s="19" t="s">
        <v>1798</v>
      </c>
      <c r="J765" s="26">
        <v>72.24</v>
      </c>
      <c r="K765" s="19" t="s">
        <v>413</v>
      </c>
      <c r="L765" s="61">
        <v>72.24</v>
      </c>
      <c r="M765" s="22" t="s">
        <v>1098</v>
      </c>
      <c r="N765" s="22" t="s">
        <v>1098</v>
      </c>
      <c r="O765" s="22"/>
      <c r="P765" s="22"/>
      <c r="Q765" s="19" t="s">
        <v>33</v>
      </c>
      <c r="R765" s="19" t="s">
        <v>1102</v>
      </c>
      <c r="S765" s="19" t="s">
        <v>34</v>
      </c>
    </row>
    <row r="766" ht="176" customHeight="1" spans="1:19">
      <c r="A766" s="16">
        <v>300</v>
      </c>
      <c r="B766" s="29" t="s">
        <v>1096</v>
      </c>
      <c r="C766" s="15" t="s">
        <v>1799</v>
      </c>
      <c r="D766" s="22" t="s">
        <v>1098</v>
      </c>
      <c r="E766" s="19" t="s">
        <v>405</v>
      </c>
      <c r="F766" s="19" t="s">
        <v>41</v>
      </c>
      <c r="G766" s="19" t="s">
        <v>522</v>
      </c>
      <c r="H766" s="19" t="s">
        <v>34</v>
      </c>
      <c r="I766" s="19" t="s">
        <v>1800</v>
      </c>
      <c r="J766" s="26">
        <v>103.94</v>
      </c>
      <c r="K766" s="19" t="s">
        <v>413</v>
      </c>
      <c r="L766" s="61">
        <v>103.94</v>
      </c>
      <c r="M766" s="22" t="s">
        <v>1098</v>
      </c>
      <c r="N766" s="22" t="s">
        <v>1098</v>
      </c>
      <c r="O766" s="22"/>
      <c r="P766" s="22"/>
      <c r="Q766" s="19" t="s">
        <v>33</v>
      </c>
      <c r="R766" s="19" t="s">
        <v>1102</v>
      </c>
      <c r="S766" s="19" t="s">
        <v>34</v>
      </c>
    </row>
    <row r="767" ht="176" customHeight="1" spans="1:19">
      <c r="A767" s="16">
        <v>301</v>
      </c>
      <c r="B767" s="29" t="s">
        <v>1096</v>
      </c>
      <c r="C767" s="15" t="s">
        <v>1801</v>
      </c>
      <c r="D767" s="22" t="s">
        <v>1098</v>
      </c>
      <c r="E767" s="19" t="s">
        <v>405</v>
      </c>
      <c r="F767" s="19" t="s">
        <v>41</v>
      </c>
      <c r="G767" s="19" t="s">
        <v>520</v>
      </c>
      <c r="H767" s="19" t="s">
        <v>34</v>
      </c>
      <c r="I767" s="19" t="s">
        <v>1802</v>
      </c>
      <c r="J767" s="26">
        <v>26.67</v>
      </c>
      <c r="K767" s="19" t="s">
        <v>413</v>
      </c>
      <c r="L767" s="61">
        <v>27.05</v>
      </c>
      <c r="M767" s="22" t="s">
        <v>1098</v>
      </c>
      <c r="N767" s="22" t="s">
        <v>1098</v>
      </c>
      <c r="O767" s="22"/>
      <c r="P767" s="22"/>
      <c r="Q767" s="19" t="s">
        <v>33</v>
      </c>
      <c r="R767" s="19" t="s">
        <v>1102</v>
      </c>
      <c r="S767" s="19" t="s">
        <v>34</v>
      </c>
    </row>
    <row r="768" ht="176" customHeight="1" spans="1:19">
      <c r="A768" s="16">
        <v>302</v>
      </c>
      <c r="B768" s="29" t="s">
        <v>1096</v>
      </c>
      <c r="C768" s="15" t="s">
        <v>1803</v>
      </c>
      <c r="D768" s="22" t="s">
        <v>1098</v>
      </c>
      <c r="E768" s="19" t="s">
        <v>405</v>
      </c>
      <c r="F768" s="19" t="s">
        <v>120</v>
      </c>
      <c r="G768" s="19" t="s">
        <v>127</v>
      </c>
      <c r="H768" s="19" t="s">
        <v>34</v>
      </c>
      <c r="I768" s="19" t="s">
        <v>1804</v>
      </c>
      <c r="J768" s="26">
        <v>267.5</v>
      </c>
      <c r="K768" s="19" t="s">
        <v>413</v>
      </c>
      <c r="L768" s="61">
        <v>267.5</v>
      </c>
      <c r="M768" s="22" t="s">
        <v>1098</v>
      </c>
      <c r="N768" s="22" t="s">
        <v>1098</v>
      </c>
      <c r="O768" s="22"/>
      <c r="P768" s="22"/>
      <c r="Q768" s="19" t="s">
        <v>33</v>
      </c>
      <c r="R768" s="19" t="s">
        <v>1102</v>
      </c>
      <c r="S768" s="19" t="s">
        <v>34</v>
      </c>
    </row>
    <row r="769" ht="176" customHeight="1" spans="1:19">
      <c r="A769" s="16">
        <v>303</v>
      </c>
      <c r="B769" s="29" t="s">
        <v>1096</v>
      </c>
      <c r="C769" s="15" t="s">
        <v>1805</v>
      </c>
      <c r="D769" s="22" t="s">
        <v>1098</v>
      </c>
      <c r="E769" s="19" t="s">
        <v>405</v>
      </c>
      <c r="F769" s="19" t="s">
        <v>120</v>
      </c>
      <c r="G769" s="19" t="s">
        <v>127</v>
      </c>
      <c r="H769" s="19" t="s">
        <v>1806</v>
      </c>
      <c r="I769" s="19" t="s">
        <v>1807</v>
      </c>
      <c r="J769" s="26">
        <v>29.74</v>
      </c>
      <c r="K769" s="19" t="s">
        <v>413</v>
      </c>
      <c r="L769" s="61">
        <v>29.74</v>
      </c>
      <c r="M769" s="22" t="s">
        <v>1098</v>
      </c>
      <c r="N769" s="22" t="s">
        <v>1098</v>
      </c>
      <c r="O769" s="22"/>
      <c r="P769" s="22"/>
      <c r="Q769" s="19" t="s">
        <v>33</v>
      </c>
      <c r="R769" s="19" t="s">
        <v>1102</v>
      </c>
      <c r="S769" s="19" t="s">
        <v>34</v>
      </c>
    </row>
    <row r="770" ht="176" customHeight="1" spans="1:19">
      <c r="A770" s="16">
        <v>304</v>
      </c>
      <c r="B770" s="29" t="s">
        <v>1096</v>
      </c>
      <c r="C770" s="15" t="s">
        <v>1808</v>
      </c>
      <c r="D770" s="22" t="s">
        <v>1098</v>
      </c>
      <c r="E770" s="19" t="s">
        <v>405</v>
      </c>
      <c r="F770" s="19" t="s">
        <v>120</v>
      </c>
      <c r="G770" s="19" t="s">
        <v>544</v>
      </c>
      <c r="H770" s="19" t="s">
        <v>34</v>
      </c>
      <c r="I770" s="19" t="s">
        <v>1809</v>
      </c>
      <c r="J770" s="26">
        <v>14.56</v>
      </c>
      <c r="K770" s="19" t="s">
        <v>413</v>
      </c>
      <c r="L770" s="61">
        <v>14.56</v>
      </c>
      <c r="M770" s="22" t="s">
        <v>1098</v>
      </c>
      <c r="N770" s="22" t="s">
        <v>1098</v>
      </c>
      <c r="O770" s="22"/>
      <c r="P770" s="22"/>
      <c r="Q770" s="19" t="s">
        <v>33</v>
      </c>
      <c r="R770" s="19" t="s">
        <v>1102</v>
      </c>
      <c r="S770" s="19" t="s">
        <v>34</v>
      </c>
    </row>
    <row r="771" ht="176" customHeight="1" spans="1:19">
      <c r="A771" s="16">
        <v>305</v>
      </c>
      <c r="B771" s="29" t="s">
        <v>1096</v>
      </c>
      <c r="C771" s="15" t="s">
        <v>1810</v>
      </c>
      <c r="D771" s="22" t="s">
        <v>1098</v>
      </c>
      <c r="E771" s="19" t="s">
        <v>405</v>
      </c>
      <c r="F771" s="19" t="s">
        <v>120</v>
      </c>
      <c r="G771" s="19" t="s">
        <v>127</v>
      </c>
      <c r="H771" s="19" t="s">
        <v>34</v>
      </c>
      <c r="I771" s="19" t="s">
        <v>1811</v>
      </c>
      <c r="J771" s="26">
        <v>321.5</v>
      </c>
      <c r="K771" s="19" t="s">
        <v>413</v>
      </c>
      <c r="L771" s="61">
        <v>322.22</v>
      </c>
      <c r="M771" s="22" t="s">
        <v>1098</v>
      </c>
      <c r="N771" s="22" t="s">
        <v>1098</v>
      </c>
      <c r="O771" s="22"/>
      <c r="P771" s="22"/>
      <c r="Q771" s="19" t="s">
        <v>33</v>
      </c>
      <c r="R771" s="19" t="s">
        <v>1102</v>
      </c>
      <c r="S771" s="19" t="s">
        <v>34</v>
      </c>
    </row>
    <row r="772" ht="176" customHeight="1" spans="1:19">
      <c r="A772" s="16">
        <v>306</v>
      </c>
      <c r="B772" s="29" t="s">
        <v>1096</v>
      </c>
      <c r="C772" s="15" t="s">
        <v>1812</v>
      </c>
      <c r="D772" s="22" t="s">
        <v>1098</v>
      </c>
      <c r="E772" s="19" t="s">
        <v>405</v>
      </c>
      <c r="F772" s="19" t="s">
        <v>120</v>
      </c>
      <c r="G772" s="19" t="s">
        <v>552</v>
      </c>
      <c r="H772" s="19" t="s">
        <v>34</v>
      </c>
      <c r="I772" s="19" t="s">
        <v>1813</v>
      </c>
      <c r="J772" s="26">
        <v>207.63</v>
      </c>
      <c r="K772" s="19" t="s">
        <v>413</v>
      </c>
      <c r="L772" s="61">
        <v>213</v>
      </c>
      <c r="M772" s="22" t="s">
        <v>1098</v>
      </c>
      <c r="N772" s="22" t="s">
        <v>1098</v>
      </c>
      <c r="O772" s="22"/>
      <c r="P772" s="22"/>
      <c r="Q772" s="19" t="s">
        <v>33</v>
      </c>
      <c r="R772" s="19" t="s">
        <v>1102</v>
      </c>
      <c r="S772" s="19" t="s">
        <v>34</v>
      </c>
    </row>
    <row r="773" ht="176" customHeight="1" spans="1:19">
      <c r="A773" s="16">
        <v>307</v>
      </c>
      <c r="B773" s="29" t="s">
        <v>1096</v>
      </c>
      <c r="C773" s="15" t="s">
        <v>1814</v>
      </c>
      <c r="D773" s="22" t="s">
        <v>1098</v>
      </c>
      <c r="E773" s="19" t="s">
        <v>405</v>
      </c>
      <c r="F773" s="19" t="s">
        <v>120</v>
      </c>
      <c r="G773" s="19" t="s">
        <v>544</v>
      </c>
      <c r="H773" s="19" t="s">
        <v>34</v>
      </c>
      <c r="I773" s="19" t="s">
        <v>1815</v>
      </c>
      <c r="J773" s="26">
        <v>88.66</v>
      </c>
      <c r="K773" s="19" t="s">
        <v>413</v>
      </c>
      <c r="L773" s="61">
        <v>88.75</v>
      </c>
      <c r="M773" s="22" t="s">
        <v>1098</v>
      </c>
      <c r="N773" s="22" t="s">
        <v>1098</v>
      </c>
      <c r="O773" s="22"/>
      <c r="P773" s="22"/>
      <c r="Q773" s="19" t="s">
        <v>33</v>
      </c>
      <c r="R773" s="19" t="s">
        <v>1102</v>
      </c>
      <c r="S773" s="19" t="s">
        <v>34</v>
      </c>
    </row>
    <row r="774" ht="176" customHeight="1" spans="1:19">
      <c r="A774" s="16">
        <v>308</v>
      </c>
      <c r="B774" s="29" t="s">
        <v>1096</v>
      </c>
      <c r="C774" s="15" t="s">
        <v>1816</v>
      </c>
      <c r="D774" s="22" t="s">
        <v>1098</v>
      </c>
      <c r="E774" s="19" t="s">
        <v>405</v>
      </c>
      <c r="F774" s="19" t="s">
        <v>120</v>
      </c>
      <c r="G774" s="19" t="s">
        <v>127</v>
      </c>
      <c r="H774" s="19" t="s">
        <v>34</v>
      </c>
      <c r="I774" s="19" t="s">
        <v>1817</v>
      </c>
      <c r="J774" s="26">
        <v>18.3743</v>
      </c>
      <c r="K774" s="19" t="s">
        <v>413</v>
      </c>
      <c r="L774" s="61">
        <v>19.5</v>
      </c>
      <c r="M774" s="22" t="s">
        <v>1098</v>
      </c>
      <c r="N774" s="22" t="s">
        <v>1098</v>
      </c>
      <c r="O774" s="22"/>
      <c r="P774" s="22"/>
      <c r="Q774" s="19" t="s">
        <v>33</v>
      </c>
      <c r="R774" s="19" t="s">
        <v>1102</v>
      </c>
      <c r="S774" s="19" t="s">
        <v>34</v>
      </c>
    </row>
    <row r="775" ht="176" customHeight="1" spans="1:19">
      <c r="A775" s="16">
        <v>309</v>
      </c>
      <c r="B775" s="29" t="s">
        <v>1096</v>
      </c>
      <c r="C775" s="15" t="s">
        <v>1818</v>
      </c>
      <c r="D775" s="22" t="s">
        <v>1098</v>
      </c>
      <c r="E775" s="19" t="s">
        <v>405</v>
      </c>
      <c r="F775" s="19" t="s">
        <v>120</v>
      </c>
      <c r="G775" s="19" t="s">
        <v>544</v>
      </c>
      <c r="H775" s="19" t="s">
        <v>34</v>
      </c>
      <c r="I775" s="19" t="s">
        <v>1819</v>
      </c>
      <c r="J775" s="26">
        <v>15</v>
      </c>
      <c r="K775" s="19" t="s">
        <v>413</v>
      </c>
      <c r="L775" s="61">
        <v>15</v>
      </c>
      <c r="M775" s="22" t="s">
        <v>1098</v>
      </c>
      <c r="N775" s="22" t="s">
        <v>1098</v>
      </c>
      <c r="O775" s="22"/>
      <c r="P775" s="22"/>
      <c r="Q775" s="19" t="s">
        <v>33</v>
      </c>
      <c r="R775" s="19" t="s">
        <v>1102</v>
      </c>
      <c r="S775" s="19" t="s">
        <v>34</v>
      </c>
    </row>
    <row r="776" ht="176" customHeight="1" spans="1:19">
      <c r="A776" s="16">
        <v>310</v>
      </c>
      <c r="B776" s="29" t="s">
        <v>1096</v>
      </c>
      <c r="C776" s="15" t="s">
        <v>1820</v>
      </c>
      <c r="D776" s="22" t="s">
        <v>1098</v>
      </c>
      <c r="E776" s="19" t="s">
        <v>405</v>
      </c>
      <c r="F776" s="19" t="s">
        <v>120</v>
      </c>
      <c r="G776" s="19" t="s">
        <v>127</v>
      </c>
      <c r="H776" s="19" t="s">
        <v>34</v>
      </c>
      <c r="I776" s="19" t="s">
        <v>1821</v>
      </c>
      <c r="J776" s="26">
        <v>41.4</v>
      </c>
      <c r="K776" s="19" t="s">
        <v>413</v>
      </c>
      <c r="L776" s="61">
        <v>41.4</v>
      </c>
      <c r="M776" s="22" t="s">
        <v>1098</v>
      </c>
      <c r="N776" s="22" t="s">
        <v>1098</v>
      </c>
      <c r="O776" s="22"/>
      <c r="P776" s="22"/>
      <c r="Q776" s="19" t="s">
        <v>33</v>
      </c>
      <c r="R776" s="19" t="s">
        <v>1102</v>
      </c>
      <c r="S776" s="19" t="s">
        <v>34</v>
      </c>
    </row>
    <row r="777" ht="176" customHeight="1" spans="1:19">
      <c r="A777" s="16">
        <v>311</v>
      </c>
      <c r="B777" s="29" t="s">
        <v>1096</v>
      </c>
      <c r="C777" s="15" t="s">
        <v>1822</v>
      </c>
      <c r="D777" s="22" t="s">
        <v>1098</v>
      </c>
      <c r="E777" s="19" t="s">
        <v>405</v>
      </c>
      <c r="F777" s="19" t="s">
        <v>36</v>
      </c>
      <c r="G777" s="19" t="s">
        <v>825</v>
      </c>
      <c r="H777" s="19" t="s">
        <v>34</v>
      </c>
      <c r="I777" s="19" t="s">
        <v>1823</v>
      </c>
      <c r="J777" s="26">
        <v>279.96</v>
      </c>
      <c r="K777" s="19" t="s">
        <v>413</v>
      </c>
      <c r="L777" s="61">
        <v>280</v>
      </c>
      <c r="M777" s="22" t="s">
        <v>1098</v>
      </c>
      <c r="N777" s="22" t="s">
        <v>1098</v>
      </c>
      <c r="O777" s="22"/>
      <c r="P777" s="22"/>
      <c r="Q777" s="19" t="s">
        <v>33</v>
      </c>
      <c r="R777" s="19" t="s">
        <v>1102</v>
      </c>
      <c r="S777" s="19" t="s">
        <v>34</v>
      </c>
    </row>
    <row r="778" ht="176" customHeight="1" spans="1:19">
      <c r="A778" s="16">
        <v>312</v>
      </c>
      <c r="B778" s="29" t="s">
        <v>1096</v>
      </c>
      <c r="C778" s="15" t="s">
        <v>1824</v>
      </c>
      <c r="D778" s="22" t="s">
        <v>1098</v>
      </c>
      <c r="E778" s="19" t="s">
        <v>405</v>
      </c>
      <c r="F778" s="19" t="s">
        <v>36</v>
      </c>
      <c r="G778" s="19" t="s">
        <v>1825</v>
      </c>
      <c r="H778" s="19" t="s">
        <v>34</v>
      </c>
      <c r="I778" s="19" t="s">
        <v>1826</v>
      </c>
      <c r="J778" s="26">
        <v>53.158</v>
      </c>
      <c r="K778" s="19" t="s">
        <v>413</v>
      </c>
      <c r="L778" s="61">
        <v>56</v>
      </c>
      <c r="M778" s="22" t="s">
        <v>1098</v>
      </c>
      <c r="N778" s="22" t="s">
        <v>1098</v>
      </c>
      <c r="O778" s="22"/>
      <c r="P778" s="22"/>
      <c r="Q778" s="19" t="s">
        <v>33</v>
      </c>
      <c r="R778" s="19" t="s">
        <v>1102</v>
      </c>
      <c r="S778" s="19" t="s">
        <v>34</v>
      </c>
    </row>
    <row r="779" ht="176" customHeight="1" spans="1:19">
      <c r="A779" s="16">
        <v>313</v>
      </c>
      <c r="B779" s="29" t="s">
        <v>1096</v>
      </c>
      <c r="C779" s="15" t="s">
        <v>1827</v>
      </c>
      <c r="D779" s="22" t="s">
        <v>1098</v>
      </c>
      <c r="E779" s="19" t="s">
        <v>405</v>
      </c>
      <c r="F779" s="19" t="s">
        <v>36</v>
      </c>
      <c r="G779" s="19" t="s">
        <v>290</v>
      </c>
      <c r="H779" s="19" t="s">
        <v>34</v>
      </c>
      <c r="I779" s="19" t="s">
        <v>1828</v>
      </c>
      <c r="J779" s="26">
        <v>188.88</v>
      </c>
      <c r="K779" s="19" t="s">
        <v>413</v>
      </c>
      <c r="L779" s="61">
        <v>188.88</v>
      </c>
      <c r="M779" s="22" t="s">
        <v>1098</v>
      </c>
      <c r="N779" s="22" t="s">
        <v>1098</v>
      </c>
      <c r="O779" s="22"/>
      <c r="P779" s="22"/>
      <c r="Q779" s="19" t="s">
        <v>33</v>
      </c>
      <c r="R779" s="19" t="s">
        <v>1102</v>
      </c>
      <c r="S779" s="19" t="s">
        <v>34</v>
      </c>
    </row>
    <row r="780" ht="176" customHeight="1" spans="1:19">
      <c r="A780" s="16">
        <v>314</v>
      </c>
      <c r="B780" s="29" t="s">
        <v>1096</v>
      </c>
      <c r="C780" s="15" t="s">
        <v>1829</v>
      </c>
      <c r="D780" s="22" t="s">
        <v>1098</v>
      </c>
      <c r="E780" s="19" t="s">
        <v>405</v>
      </c>
      <c r="F780" s="19" t="s">
        <v>36</v>
      </c>
      <c r="G780" s="19" t="s">
        <v>287</v>
      </c>
      <c r="H780" s="19" t="s">
        <v>34</v>
      </c>
      <c r="I780" s="19" t="s">
        <v>1830</v>
      </c>
      <c r="J780" s="26">
        <v>21</v>
      </c>
      <c r="K780" s="19" t="s">
        <v>413</v>
      </c>
      <c r="L780" s="61">
        <v>21</v>
      </c>
      <c r="M780" s="22" t="s">
        <v>1098</v>
      </c>
      <c r="N780" s="22" t="s">
        <v>1098</v>
      </c>
      <c r="O780" s="22"/>
      <c r="P780" s="22"/>
      <c r="Q780" s="19" t="s">
        <v>33</v>
      </c>
      <c r="R780" s="19" t="s">
        <v>1102</v>
      </c>
      <c r="S780" s="19" t="s">
        <v>34</v>
      </c>
    </row>
    <row r="781" ht="176" customHeight="1" spans="1:19">
      <c r="A781" s="16">
        <v>315</v>
      </c>
      <c r="B781" s="29" t="s">
        <v>1096</v>
      </c>
      <c r="C781" s="15" t="s">
        <v>1831</v>
      </c>
      <c r="D781" s="22" t="s">
        <v>1098</v>
      </c>
      <c r="E781" s="19" t="s">
        <v>405</v>
      </c>
      <c r="F781" s="19" t="s">
        <v>36</v>
      </c>
      <c r="G781" s="19" t="s">
        <v>290</v>
      </c>
      <c r="H781" s="19" t="s">
        <v>34</v>
      </c>
      <c r="I781" s="19" t="s">
        <v>1832</v>
      </c>
      <c r="J781" s="26">
        <v>55.98</v>
      </c>
      <c r="K781" s="19" t="s">
        <v>413</v>
      </c>
      <c r="L781" s="61">
        <v>57</v>
      </c>
      <c r="M781" s="22" t="s">
        <v>1098</v>
      </c>
      <c r="N781" s="22" t="s">
        <v>1098</v>
      </c>
      <c r="O781" s="22"/>
      <c r="P781" s="22"/>
      <c r="Q781" s="19" t="s">
        <v>33</v>
      </c>
      <c r="R781" s="19" t="s">
        <v>1102</v>
      </c>
      <c r="S781" s="19" t="s">
        <v>34</v>
      </c>
    </row>
    <row r="782" ht="176" customHeight="1" spans="1:19">
      <c r="A782" s="16">
        <v>316</v>
      </c>
      <c r="B782" s="29" t="s">
        <v>1096</v>
      </c>
      <c r="C782" s="15" t="s">
        <v>1833</v>
      </c>
      <c r="D782" s="22" t="s">
        <v>1098</v>
      </c>
      <c r="E782" s="19" t="s">
        <v>405</v>
      </c>
      <c r="F782" s="19" t="s">
        <v>36</v>
      </c>
      <c r="G782" s="19" t="s">
        <v>822</v>
      </c>
      <c r="H782" s="19" t="s">
        <v>1834</v>
      </c>
      <c r="I782" s="19" t="s">
        <v>1835</v>
      </c>
      <c r="J782" s="26">
        <v>35.37</v>
      </c>
      <c r="K782" s="19" t="s">
        <v>413</v>
      </c>
      <c r="L782" s="61">
        <v>35.37</v>
      </c>
      <c r="M782" s="22" t="s">
        <v>1098</v>
      </c>
      <c r="N782" s="22" t="s">
        <v>1098</v>
      </c>
      <c r="O782" s="22"/>
      <c r="P782" s="22"/>
      <c r="Q782" s="19" t="s">
        <v>33</v>
      </c>
      <c r="R782" s="19" t="s">
        <v>1102</v>
      </c>
      <c r="S782" s="19" t="s">
        <v>34</v>
      </c>
    </row>
    <row r="783" ht="176" customHeight="1" spans="1:19">
      <c r="A783" s="16">
        <v>317</v>
      </c>
      <c r="B783" s="29" t="s">
        <v>1096</v>
      </c>
      <c r="C783" s="15" t="s">
        <v>1836</v>
      </c>
      <c r="D783" s="22" t="s">
        <v>1098</v>
      </c>
      <c r="E783" s="19" t="s">
        <v>405</v>
      </c>
      <c r="F783" s="19" t="s">
        <v>36</v>
      </c>
      <c r="G783" s="19" t="s">
        <v>284</v>
      </c>
      <c r="H783" s="19" t="s">
        <v>1837</v>
      </c>
      <c r="I783" s="19" t="s">
        <v>1838</v>
      </c>
      <c r="J783" s="26">
        <v>5.69</v>
      </c>
      <c r="K783" s="19" t="s">
        <v>413</v>
      </c>
      <c r="L783" s="61">
        <v>5.71</v>
      </c>
      <c r="M783" s="22" t="s">
        <v>1098</v>
      </c>
      <c r="N783" s="22" t="s">
        <v>1098</v>
      </c>
      <c r="O783" s="22"/>
      <c r="P783" s="22"/>
      <c r="Q783" s="19" t="s">
        <v>33</v>
      </c>
      <c r="R783" s="19" t="s">
        <v>1102</v>
      </c>
      <c r="S783" s="19" t="s">
        <v>34</v>
      </c>
    </row>
    <row r="784" ht="176" customHeight="1" spans="1:19">
      <c r="A784" s="16">
        <v>318</v>
      </c>
      <c r="B784" s="29" t="s">
        <v>1096</v>
      </c>
      <c r="C784" s="15" t="s">
        <v>1839</v>
      </c>
      <c r="D784" s="22" t="s">
        <v>1098</v>
      </c>
      <c r="E784" s="19" t="s">
        <v>405</v>
      </c>
      <c r="F784" s="19" t="s">
        <v>36</v>
      </c>
      <c r="G784" s="19" t="s">
        <v>284</v>
      </c>
      <c r="H784" s="19" t="s">
        <v>34</v>
      </c>
      <c r="I784" s="19" t="s">
        <v>1840</v>
      </c>
      <c r="J784" s="26">
        <v>32.46</v>
      </c>
      <c r="K784" s="19" t="s">
        <v>413</v>
      </c>
      <c r="L784" s="61">
        <v>32.46</v>
      </c>
      <c r="M784" s="22" t="s">
        <v>1098</v>
      </c>
      <c r="N784" s="22" t="s">
        <v>1098</v>
      </c>
      <c r="O784" s="22"/>
      <c r="P784" s="22"/>
      <c r="Q784" s="19" t="s">
        <v>33</v>
      </c>
      <c r="R784" s="19" t="s">
        <v>1102</v>
      </c>
      <c r="S784" s="19" t="s">
        <v>34</v>
      </c>
    </row>
    <row r="785" ht="176" customHeight="1" spans="1:19">
      <c r="A785" s="16">
        <v>319</v>
      </c>
      <c r="B785" s="29" t="s">
        <v>1096</v>
      </c>
      <c r="C785" s="15" t="s">
        <v>1841</v>
      </c>
      <c r="D785" s="22" t="s">
        <v>1098</v>
      </c>
      <c r="E785" s="19" t="s">
        <v>405</v>
      </c>
      <c r="F785" s="19" t="s">
        <v>36</v>
      </c>
      <c r="G785" s="19" t="s">
        <v>833</v>
      </c>
      <c r="H785" s="19" t="s">
        <v>1842</v>
      </c>
      <c r="I785" s="19" t="s">
        <v>1843</v>
      </c>
      <c r="J785" s="26">
        <v>59.98</v>
      </c>
      <c r="K785" s="19" t="s">
        <v>413</v>
      </c>
      <c r="L785" s="61">
        <v>59.98</v>
      </c>
      <c r="M785" s="22" t="s">
        <v>1098</v>
      </c>
      <c r="N785" s="22" t="s">
        <v>1098</v>
      </c>
      <c r="O785" s="22"/>
      <c r="P785" s="22"/>
      <c r="Q785" s="19" t="s">
        <v>33</v>
      </c>
      <c r="R785" s="19" t="s">
        <v>1102</v>
      </c>
      <c r="S785" s="19" t="s">
        <v>34</v>
      </c>
    </row>
    <row r="786" ht="176" customHeight="1" spans="1:19">
      <c r="A786" s="16">
        <v>320</v>
      </c>
      <c r="B786" s="29" t="s">
        <v>1096</v>
      </c>
      <c r="C786" s="15" t="s">
        <v>1844</v>
      </c>
      <c r="D786" s="22" t="s">
        <v>1098</v>
      </c>
      <c r="E786" s="19" t="s">
        <v>405</v>
      </c>
      <c r="F786" s="19" t="s">
        <v>36</v>
      </c>
      <c r="G786" s="19" t="s">
        <v>822</v>
      </c>
      <c r="H786" s="19" t="s">
        <v>1845</v>
      </c>
      <c r="I786" s="19" t="s">
        <v>1846</v>
      </c>
      <c r="J786" s="26">
        <v>17.09</v>
      </c>
      <c r="K786" s="19" t="s">
        <v>413</v>
      </c>
      <c r="L786" s="61">
        <v>17.09</v>
      </c>
      <c r="M786" s="22" t="s">
        <v>1098</v>
      </c>
      <c r="N786" s="22" t="s">
        <v>1098</v>
      </c>
      <c r="O786" s="22"/>
      <c r="P786" s="22"/>
      <c r="Q786" s="19" t="s">
        <v>33</v>
      </c>
      <c r="R786" s="19" t="s">
        <v>1102</v>
      </c>
      <c r="S786" s="19" t="s">
        <v>34</v>
      </c>
    </row>
    <row r="787" ht="176" customHeight="1" spans="1:19">
      <c r="A787" s="16">
        <v>321</v>
      </c>
      <c r="B787" s="29" t="s">
        <v>1096</v>
      </c>
      <c r="C787" s="15" t="s">
        <v>1847</v>
      </c>
      <c r="D787" s="22" t="s">
        <v>1098</v>
      </c>
      <c r="E787" s="19" t="s">
        <v>405</v>
      </c>
      <c r="F787" s="19" t="s">
        <v>36</v>
      </c>
      <c r="G787" s="19" t="s">
        <v>124</v>
      </c>
      <c r="H787" s="19" t="s">
        <v>1848</v>
      </c>
      <c r="I787" s="19" t="s">
        <v>1849</v>
      </c>
      <c r="J787" s="26">
        <v>14.53</v>
      </c>
      <c r="K787" s="19" t="s">
        <v>413</v>
      </c>
      <c r="L787" s="61">
        <v>14.53</v>
      </c>
      <c r="M787" s="22" t="s">
        <v>1098</v>
      </c>
      <c r="N787" s="22" t="s">
        <v>1098</v>
      </c>
      <c r="O787" s="22"/>
      <c r="P787" s="22"/>
      <c r="Q787" s="19" t="s">
        <v>33</v>
      </c>
      <c r="R787" s="19" t="s">
        <v>1102</v>
      </c>
      <c r="S787" s="19" t="s">
        <v>34</v>
      </c>
    </row>
    <row r="788" ht="176" customHeight="1" spans="1:19">
      <c r="A788" s="16">
        <v>322</v>
      </c>
      <c r="B788" s="29" t="s">
        <v>1096</v>
      </c>
      <c r="C788" s="15" t="s">
        <v>1850</v>
      </c>
      <c r="D788" s="22" t="s">
        <v>1098</v>
      </c>
      <c r="E788" s="19" t="s">
        <v>405</v>
      </c>
      <c r="F788" s="19" t="s">
        <v>46</v>
      </c>
      <c r="G788" s="19" t="s">
        <v>433</v>
      </c>
      <c r="H788" s="19" t="s">
        <v>34</v>
      </c>
      <c r="I788" s="19" t="s">
        <v>1851</v>
      </c>
      <c r="J788" s="26">
        <v>96.3</v>
      </c>
      <c r="K788" s="19" t="s">
        <v>413</v>
      </c>
      <c r="L788" s="61">
        <v>96.3</v>
      </c>
      <c r="M788" s="22" t="s">
        <v>1098</v>
      </c>
      <c r="N788" s="22" t="s">
        <v>1098</v>
      </c>
      <c r="O788" s="22"/>
      <c r="P788" s="22"/>
      <c r="Q788" s="19" t="s">
        <v>33</v>
      </c>
      <c r="R788" s="19" t="s">
        <v>1102</v>
      </c>
      <c r="S788" s="19" t="s">
        <v>34</v>
      </c>
    </row>
    <row r="789" ht="176" customHeight="1" spans="1:19">
      <c r="A789" s="16">
        <v>323</v>
      </c>
      <c r="B789" s="29" t="s">
        <v>1096</v>
      </c>
      <c r="C789" s="15" t="s">
        <v>1852</v>
      </c>
      <c r="D789" s="22" t="s">
        <v>1098</v>
      </c>
      <c r="E789" s="19" t="s">
        <v>405</v>
      </c>
      <c r="F789" s="19" t="s">
        <v>46</v>
      </c>
      <c r="G789" s="19" t="s">
        <v>136</v>
      </c>
      <c r="H789" s="19" t="s">
        <v>34</v>
      </c>
      <c r="I789" s="19" t="s">
        <v>1853</v>
      </c>
      <c r="J789" s="26">
        <v>82.826</v>
      </c>
      <c r="K789" s="19" t="s">
        <v>413</v>
      </c>
      <c r="L789" s="61">
        <v>87</v>
      </c>
      <c r="M789" s="22" t="s">
        <v>1098</v>
      </c>
      <c r="N789" s="22" t="s">
        <v>1098</v>
      </c>
      <c r="O789" s="22"/>
      <c r="P789" s="22"/>
      <c r="Q789" s="19" t="s">
        <v>33</v>
      </c>
      <c r="R789" s="19" t="s">
        <v>1102</v>
      </c>
      <c r="S789" s="19" t="s">
        <v>34</v>
      </c>
    </row>
    <row r="790" ht="71" customHeight="1" spans="1:19">
      <c r="A790" s="16">
        <v>324</v>
      </c>
      <c r="B790" s="29" t="s">
        <v>1096</v>
      </c>
      <c r="C790" s="15" t="s">
        <v>1854</v>
      </c>
      <c r="D790" s="22" t="s">
        <v>1098</v>
      </c>
      <c r="E790" s="19" t="s">
        <v>405</v>
      </c>
      <c r="F790" s="19" t="s">
        <v>46</v>
      </c>
      <c r="G790" s="19" t="s">
        <v>139</v>
      </c>
      <c r="H790" s="19" t="s">
        <v>34</v>
      </c>
      <c r="I790" s="19" t="s">
        <v>1855</v>
      </c>
      <c r="J790" s="26">
        <v>24.12</v>
      </c>
      <c r="K790" s="19" t="s">
        <v>413</v>
      </c>
      <c r="L790" s="61">
        <v>24.12</v>
      </c>
      <c r="M790" s="22" t="s">
        <v>1098</v>
      </c>
      <c r="N790" s="22" t="s">
        <v>1098</v>
      </c>
      <c r="O790" s="22"/>
      <c r="P790" s="22"/>
      <c r="Q790" s="19" t="s">
        <v>33</v>
      </c>
      <c r="R790" s="19" t="s">
        <v>1102</v>
      </c>
      <c r="S790" s="19" t="s">
        <v>34</v>
      </c>
    </row>
    <row r="791" ht="71" customHeight="1" spans="1:19">
      <c r="A791" s="16">
        <v>325</v>
      </c>
      <c r="B791" s="29" t="s">
        <v>1096</v>
      </c>
      <c r="C791" s="15" t="s">
        <v>1856</v>
      </c>
      <c r="D791" s="22" t="s">
        <v>1098</v>
      </c>
      <c r="E791" s="19" t="s">
        <v>405</v>
      </c>
      <c r="F791" s="19" t="s">
        <v>46</v>
      </c>
      <c r="G791" s="19" t="s">
        <v>133</v>
      </c>
      <c r="H791" s="19" t="s">
        <v>34</v>
      </c>
      <c r="I791" s="19" t="s">
        <v>1857</v>
      </c>
      <c r="J791" s="26">
        <v>17.5</v>
      </c>
      <c r="K791" s="19" t="s">
        <v>413</v>
      </c>
      <c r="L791" s="61">
        <v>17.5</v>
      </c>
      <c r="M791" s="22" t="s">
        <v>1098</v>
      </c>
      <c r="N791" s="22" t="s">
        <v>1098</v>
      </c>
      <c r="O791" s="22"/>
      <c r="P791" s="22"/>
      <c r="Q791" s="19" t="s">
        <v>33</v>
      </c>
      <c r="R791" s="19" t="s">
        <v>1102</v>
      </c>
      <c r="S791" s="19" t="s">
        <v>34</v>
      </c>
    </row>
    <row r="792" ht="116" customHeight="1" spans="1:19">
      <c r="A792" s="16">
        <v>326</v>
      </c>
      <c r="B792" s="29" t="s">
        <v>1096</v>
      </c>
      <c r="C792" s="15" t="s">
        <v>1858</v>
      </c>
      <c r="D792" s="22" t="s">
        <v>1098</v>
      </c>
      <c r="E792" s="19" t="s">
        <v>405</v>
      </c>
      <c r="F792" s="19" t="s">
        <v>46</v>
      </c>
      <c r="G792" s="19" t="s">
        <v>433</v>
      </c>
      <c r="H792" s="19" t="s">
        <v>34</v>
      </c>
      <c r="I792" s="19" t="s">
        <v>1859</v>
      </c>
      <c r="J792" s="26">
        <v>46.29</v>
      </c>
      <c r="K792" s="19" t="s">
        <v>413</v>
      </c>
      <c r="L792" s="61">
        <v>64</v>
      </c>
      <c r="M792" s="22" t="s">
        <v>1098</v>
      </c>
      <c r="N792" s="22" t="s">
        <v>1098</v>
      </c>
      <c r="O792" s="22"/>
      <c r="P792" s="22"/>
      <c r="Q792" s="19" t="s">
        <v>33</v>
      </c>
      <c r="R792" s="19" t="s">
        <v>1102</v>
      </c>
      <c r="S792" s="19" t="s">
        <v>34</v>
      </c>
    </row>
    <row r="793" ht="185" customHeight="1" spans="1:19">
      <c r="A793" s="16">
        <v>327</v>
      </c>
      <c r="B793" s="29" t="s">
        <v>1096</v>
      </c>
      <c r="C793" s="15" t="s">
        <v>1860</v>
      </c>
      <c r="D793" s="22" t="s">
        <v>1098</v>
      </c>
      <c r="E793" s="19" t="s">
        <v>405</v>
      </c>
      <c r="F793" s="19" t="s">
        <v>46</v>
      </c>
      <c r="G793" s="19" t="s">
        <v>430</v>
      </c>
      <c r="H793" s="19" t="s">
        <v>34</v>
      </c>
      <c r="I793" s="19" t="s">
        <v>1861</v>
      </c>
      <c r="J793" s="26">
        <v>26.45</v>
      </c>
      <c r="K793" s="19" t="s">
        <v>413</v>
      </c>
      <c r="L793" s="61">
        <v>27.66</v>
      </c>
      <c r="M793" s="22" t="s">
        <v>1098</v>
      </c>
      <c r="N793" s="22" t="s">
        <v>1098</v>
      </c>
      <c r="O793" s="22"/>
      <c r="P793" s="22"/>
      <c r="Q793" s="19" t="s">
        <v>33</v>
      </c>
      <c r="R793" s="19" t="s">
        <v>1102</v>
      </c>
      <c r="S793" s="19" t="s">
        <v>34</v>
      </c>
    </row>
    <row r="794" ht="71" customHeight="1" spans="1:19">
      <c r="A794" s="16">
        <v>328</v>
      </c>
      <c r="B794" s="29" t="s">
        <v>1096</v>
      </c>
      <c r="C794" s="15" t="s">
        <v>1862</v>
      </c>
      <c r="D794" s="22" t="s">
        <v>1098</v>
      </c>
      <c r="E794" s="19" t="s">
        <v>405</v>
      </c>
      <c r="F794" s="19" t="s">
        <v>46</v>
      </c>
      <c r="G794" s="19" t="s">
        <v>142</v>
      </c>
      <c r="H794" s="19" t="s">
        <v>1863</v>
      </c>
      <c r="I794" s="19" t="s">
        <v>1864</v>
      </c>
      <c r="J794" s="26">
        <v>63.12</v>
      </c>
      <c r="K794" s="19" t="s">
        <v>413</v>
      </c>
      <c r="L794" s="61">
        <v>63.12</v>
      </c>
      <c r="M794" s="22" t="s">
        <v>1098</v>
      </c>
      <c r="N794" s="22" t="s">
        <v>1098</v>
      </c>
      <c r="O794" s="22"/>
      <c r="P794" s="22"/>
      <c r="Q794" s="19" t="s">
        <v>33</v>
      </c>
      <c r="R794" s="19" t="s">
        <v>1102</v>
      </c>
      <c r="S794" s="19" t="s">
        <v>34</v>
      </c>
    </row>
    <row r="795" ht="272" customHeight="1" spans="1:19">
      <c r="A795" s="16">
        <v>329</v>
      </c>
      <c r="B795" s="29" t="s">
        <v>1096</v>
      </c>
      <c r="C795" s="15" t="s">
        <v>1865</v>
      </c>
      <c r="D795" s="22" t="s">
        <v>1098</v>
      </c>
      <c r="E795" s="19" t="s">
        <v>405</v>
      </c>
      <c r="F795" s="19" t="s">
        <v>51</v>
      </c>
      <c r="G795" s="19" t="s">
        <v>52</v>
      </c>
      <c r="H795" s="19" t="s">
        <v>34</v>
      </c>
      <c r="I795" s="19" t="s">
        <v>1866</v>
      </c>
      <c r="J795" s="26">
        <v>91.62</v>
      </c>
      <c r="K795" s="19" t="s">
        <v>413</v>
      </c>
      <c r="L795" s="61">
        <v>91.62</v>
      </c>
      <c r="M795" s="22" t="s">
        <v>1098</v>
      </c>
      <c r="N795" s="22" t="s">
        <v>1098</v>
      </c>
      <c r="O795" s="22"/>
      <c r="P795" s="22"/>
      <c r="Q795" s="19" t="s">
        <v>33</v>
      </c>
      <c r="R795" s="19" t="s">
        <v>1102</v>
      </c>
      <c r="S795" s="19" t="s">
        <v>34</v>
      </c>
    </row>
    <row r="796" ht="71" customHeight="1" spans="1:19">
      <c r="A796" s="16">
        <v>330</v>
      </c>
      <c r="B796" s="29" t="s">
        <v>1096</v>
      </c>
      <c r="C796" s="15" t="s">
        <v>1867</v>
      </c>
      <c r="D796" s="22" t="s">
        <v>1098</v>
      </c>
      <c r="E796" s="19" t="s">
        <v>405</v>
      </c>
      <c r="F796" s="19" t="s">
        <v>51</v>
      </c>
      <c r="G796" s="62" t="s">
        <v>526</v>
      </c>
      <c r="H796" s="19" t="s">
        <v>34</v>
      </c>
      <c r="I796" s="62" t="s">
        <v>1868</v>
      </c>
      <c r="J796" s="26">
        <v>8.43</v>
      </c>
      <c r="K796" s="19" t="s">
        <v>413</v>
      </c>
      <c r="L796" s="61">
        <v>8.44</v>
      </c>
      <c r="M796" s="22" t="s">
        <v>1098</v>
      </c>
      <c r="N796" s="22" t="s">
        <v>1098</v>
      </c>
      <c r="O796" s="22"/>
      <c r="P796" s="22"/>
      <c r="Q796" s="19" t="s">
        <v>33</v>
      </c>
      <c r="R796" s="19" t="s">
        <v>1102</v>
      </c>
      <c r="S796" s="19" t="s">
        <v>34</v>
      </c>
    </row>
    <row r="797" ht="128" customHeight="1" spans="1:19">
      <c r="A797" s="16">
        <v>331</v>
      </c>
      <c r="B797" s="29" t="s">
        <v>1096</v>
      </c>
      <c r="C797" s="15" t="s">
        <v>1869</v>
      </c>
      <c r="D797" s="22" t="s">
        <v>1098</v>
      </c>
      <c r="E797" s="19" t="s">
        <v>405</v>
      </c>
      <c r="F797" s="22" t="s">
        <v>64</v>
      </c>
      <c r="G797" s="19" t="s">
        <v>270</v>
      </c>
      <c r="H797" s="19" t="s">
        <v>1870</v>
      </c>
      <c r="I797" s="19" t="s">
        <v>1871</v>
      </c>
      <c r="J797" s="26">
        <v>164.314</v>
      </c>
      <c r="K797" s="19" t="s">
        <v>413</v>
      </c>
      <c r="L797" s="61">
        <v>170.03</v>
      </c>
      <c r="M797" s="22" t="s">
        <v>1098</v>
      </c>
      <c r="N797" s="22" t="s">
        <v>1098</v>
      </c>
      <c r="O797" s="22"/>
      <c r="P797" s="22"/>
      <c r="Q797" s="19" t="s">
        <v>33</v>
      </c>
      <c r="R797" s="19" t="s">
        <v>1102</v>
      </c>
      <c r="S797" s="19" t="s">
        <v>34</v>
      </c>
    </row>
    <row r="798" ht="135" customHeight="1" spans="1:19">
      <c r="A798" s="16">
        <v>332</v>
      </c>
      <c r="B798" s="29" t="s">
        <v>1096</v>
      </c>
      <c r="C798" s="15" t="s">
        <v>1872</v>
      </c>
      <c r="D798" s="22" t="s">
        <v>1098</v>
      </c>
      <c r="E798" s="19" t="s">
        <v>405</v>
      </c>
      <c r="F798" s="22" t="s">
        <v>64</v>
      </c>
      <c r="G798" s="19" t="s">
        <v>1873</v>
      </c>
      <c r="H798" s="19" t="s">
        <v>34</v>
      </c>
      <c r="I798" s="19" t="s">
        <v>1874</v>
      </c>
      <c r="J798" s="26">
        <v>81.5</v>
      </c>
      <c r="K798" s="19" t="s">
        <v>413</v>
      </c>
      <c r="L798" s="61">
        <v>81.5</v>
      </c>
      <c r="M798" s="22" t="s">
        <v>1098</v>
      </c>
      <c r="N798" s="22" t="s">
        <v>1098</v>
      </c>
      <c r="O798" s="22"/>
      <c r="P798" s="22"/>
      <c r="Q798" s="19" t="s">
        <v>33</v>
      </c>
      <c r="R798" s="19" t="s">
        <v>1102</v>
      </c>
      <c r="S798" s="19" t="s">
        <v>34</v>
      </c>
    </row>
    <row r="799" ht="113" customHeight="1" spans="1:19">
      <c r="A799" s="16">
        <v>333</v>
      </c>
      <c r="B799" s="29" t="s">
        <v>1096</v>
      </c>
      <c r="C799" s="15" t="s">
        <v>1875</v>
      </c>
      <c r="D799" s="22" t="s">
        <v>1098</v>
      </c>
      <c r="E799" s="19" t="s">
        <v>405</v>
      </c>
      <c r="F799" s="22" t="s">
        <v>64</v>
      </c>
      <c r="G799" s="19" t="s">
        <v>255</v>
      </c>
      <c r="H799" s="19" t="s">
        <v>34</v>
      </c>
      <c r="I799" s="19" t="s">
        <v>1876</v>
      </c>
      <c r="J799" s="26">
        <v>73.81</v>
      </c>
      <c r="K799" s="19" t="s">
        <v>413</v>
      </c>
      <c r="L799" s="61">
        <v>73.81</v>
      </c>
      <c r="M799" s="22" t="s">
        <v>1098</v>
      </c>
      <c r="N799" s="22" t="s">
        <v>1098</v>
      </c>
      <c r="O799" s="22"/>
      <c r="P799" s="22"/>
      <c r="Q799" s="19" t="s">
        <v>33</v>
      </c>
      <c r="R799" s="19" t="s">
        <v>1102</v>
      </c>
      <c r="S799" s="19" t="s">
        <v>34</v>
      </c>
    </row>
    <row r="800" ht="113" customHeight="1" spans="1:19">
      <c r="A800" s="16">
        <v>334</v>
      </c>
      <c r="B800" s="29" t="s">
        <v>1096</v>
      </c>
      <c r="C800" s="15" t="s">
        <v>1877</v>
      </c>
      <c r="D800" s="22" t="s">
        <v>1098</v>
      </c>
      <c r="E800" s="19" t="s">
        <v>405</v>
      </c>
      <c r="F800" s="19" t="s">
        <v>227</v>
      </c>
      <c r="G800" s="19" t="s">
        <v>231</v>
      </c>
      <c r="H800" s="19" t="s">
        <v>1878</v>
      </c>
      <c r="I800" s="19" t="s">
        <v>1879</v>
      </c>
      <c r="J800" s="26">
        <v>317.84</v>
      </c>
      <c r="K800" s="19" t="s">
        <v>413</v>
      </c>
      <c r="L800" s="61">
        <v>317.84</v>
      </c>
      <c r="M800" s="22" t="s">
        <v>1098</v>
      </c>
      <c r="N800" s="22" t="s">
        <v>1098</v>
      </c>
      <c r="O800" s="22"/>
      <c r="P800" s="22"/>
      <c r="Q800" s="19" t="s">
        <v>33</v>
      </c>
      <c r="R800" s="19" t="s">
        <v>1102</v>
      </c>
      <c r="S800" s="19" t="s">
        <v>34</v>
      </c>
    </row>
    <row r="801" ht="71" customHeight="1" spans="1:19">
      <c r="A801" s="16">
        <v>335</v>
      </c>
      <c r="B801" s="29" t="s">
        <v>1096</v>
      </c>
      <c r="C801" s="15" t="s">
        <v>1880</v>
      </c>
      <c r="D801" s="22" t="s">
        <v>1098</v>
      </c>
      <c r="E801" s="19" t="s">
        <v>405</v>
      </c>
      <c r="F801" s="19" t="s">
        <v>227</v>
      </c>
      <c r="G801" s="19" t="s">
        <v>234</v>
      </c>
      <c r="H801" s="19" t="s">
        <v>1881</v>
      </c>
      <c r="I801" s="19" t="s">
        <v>1882</v>
      </c>
      <c r="J801" s="26">
        <v>44.051</v>
      </c>
      <c r="K801" s="19" t="s">
        <v>413</v>
      </c>
      <c r="L801" s="61">
        <v>44.051</v>
      </c>
      <c r="M801" s="22" t="s">
        <v>1098</v>
      </c>
      <c r="N801" s="22" t="s">
        <v>1098</v>
      </c>
      <c r="O801" s="22"/>
      <c r="P801" s="22"/>
      <c r="Q801" s="19" t="s">
        <v>33</v>
      </c>
      <c r="R801" s="19" t="s">
        <v>1102</v>
      </c>
      <c r="S801" s="19" t="s">
        <v>34</v>
      </c>
    </row>
    <row r="802" ht="85" customHeight="1" spans="1:19">
      <c r="A802" s="16">
        <v>336</v>
      </c>
      <c r="B802" s="29" t="s">
        <v>1096</v>
      </c>
      <c r="C802" s="15" t="s">
        <v>1883</v>
      </c>
      <c r="D802" s="22" t="s">
        <v>1098</v>
      </c>
      <c r="E802" s="19" t="s">
        <v>405</v>
      </c>
      <c r="F802" s="19" t="s">
        <v>227</v>
      </c>
      <c r="G802" s="19" t="s">
        <v>74</v>
      </c>
      <c r="H802" s="19" t="s">
        <v>1884</v>
      </c>
      <c r="I802" s="19" t="s">
        <v>1885</v>
      </c>
      <c r="J802" s="26">
        <v>44.022</v>
      </c>
      <c r="K802" s="19" t="s">
        <v>413</v>
      </c>
      <c r="L802" s="61">
        <v>44.022</v>
      </c>
      <c r="M802" s="22" t="s">
        <v>1098</v>
      </c>
      <c r="N802" s="22" t="s">
        <v>1098</v>
      </c>
      <c r="O802" s="22"/>
      <c r="P802" s="22"/>
      <c r="Q802" s="19" t="s">
        <v>33</v>
      </c>
      <c r="R802" s="19" t="s">
        <v>1102</v>
      </c>
      <c r="S802" s="19" t="s">
        <v>34</v>
      </c>
    </row>
    <row r="803" ht="85" customHeight="1" spans="1:19">
      <c r="A803" s="16">
        <v>337</v>
      </c>
      <c r="B803" s="29" t="s">
        <v>1096</v>
      </c>
      <c r="C803" s="15" t="s">
        <v>1886</v>
      </c>
      <c r="D803" s="22" t="s">
        <v>1098</v>
      </c>
      <c r="E803" s="19" t="s">
        <v>405</v>
      </c>
      <c r="F803" s="19" t="s">
        <v>227</v>
      </c>
      <c r="G803" s="19" t="s">
        <v>231</v>
      </c>
      <c r="H803" s="19" t="s">
        <v>1887</v>
      </c>
      <c r="I803" s="19" t="s">
        <v>1888</v>
      </c>
      <c r="J803" s="26">
        <v>32.66</v>
      </c>
      <c r="K803" s="19" t="s">
        <v>413</v>
      </c>
      <c r="L803" s="61">
        <v>33.2</v>
      </c>
      <c r="M803" s="22" t="s">
        <v>1098</v>
      </c>
      <c r="N803" s="22" t="s">
        <v>1098</v>
      </c>
      <c r="O803" s="22"/>
      <c r="P803" s="22"/>
      <c r="Q803" s="19" t="s">
        <v>33</v>
      </c>
      <c r="R803" s="19" t="s">
        <v>1102</v>
      </c>
      <c r="S803" s="19" t="s">
        <v>34</v>
      </c>
    </row>
    <row r="804" ht="85" customHeight="1" spans="1:19">
      <c r="A804" s="16">
        <v>338</v>
      </c>
      <c r="B804" s="29" t="s">
        <v>1096</v>
      </c>
      <c r="C804" s="15" t="s">
        <v>1889</v>
      </c>
      <c r="D804" s="22" t="s">
        <v>1098</v>
      </c>
      <c r="E804" s="19" t="s">
        <v>405</v>
      </c>
      <c r="F804" s="22" t="s">
        <v>28</v>
      </c>
      <c r="G804" s="19" t="s">
        <v>363</v>
      </c>
      <c r="H804" s="19" t="s">
        <v>34</v>
      </c>
      <c r="I804" s="19" t="s">
        <v>1890</v>
      </c>
      <c r="J804" s="26">
        <v>49.74</v>
      </c>
      <c r="K804" s="19" t="s">
        <v>413</v>
      </c>
      <c r="L804" s="61">
        <v>49.74</v>
      </c>
      <c r="M804" s="22" t="s">
        <v>1098</v>
      </c>
      <c r="N804" s="22" t="s">
        <v>1098</v>
      </c>
      <c r="O804" s="22"/>
      <c r="P804" s="22"/>
      <c r="Q804" s="19" t="s">
        <v>33</v>
      </c>
      <c r="R804" s="19" t="s">
        <v>1102</v>
      </c>
      <c r="S804" s="19" t="s">
        <v>34</v>
      </c>
    </row>
    <row r="805" ht="85" customHeight="1" spans="1:19">
      <c r="A805" s="16">
        <v>339</v>
      </c>
      <c r="B805" s="29" t="s">
        <v>1096</v>
      </c>
      <c r="C805" s="15" t="s">
        <v>1891</v>
      </c>
      <c r="D805" s="22" t="s">
        <v>1098</v>
      </c>
      <c r="E805" s="19" t="s">
        <v>405</v>
      </c>
      <c r="F805" s="22" t="s">
        <v>28</v>
      </c>
      <c r="G805" s="19" t="s">
        <v>357</v>
      </c>
      <c r="H805" s="19" t="s">
        <v>34</v>
      </c>
      <c r="I805" s="19" t="s">
        <v>1892</v>
      </c>
      <c r="J805" s="26">
        <v>41.76</v>
      </c>
      <c r="K805" s="19" t="s">
        <v>413</v>
      </c>
      <c r="L805" s="61">
        <v>41.76</v>
      </c>
      <c r="M805" s="22" t="s">
        <v>1098</v>
      </c>
      <c r="N805" s="22" t="s">
        <v>1098</v>
      </c>
      <c r="O805" s="22"/>
      <c r="P805" s="22"/>
      <c r="Q805" s="19" t="s">
        <v>33</v>
      </c>
      <c r="R805" s="19" t="s">
        <v>1102</v>
      </c>
      <c r="S805" s="19" t="s">
        <v>34</v>
      </c>
    </row>
    <row r="806" ht="91" customHeight="1" spans="1:19">
      <c r="A806" s="16">
        <v>340</v>
      </c>
      <c r="B806" s="29" t="s">
        <v>1096</v>
      </c>
      <c r="C806" s="15" t="s">
        <v>1893</v>
      </c>
      <c r="D806" s="22" t="s">
        <v>1098</v>
      </c>
      <c r="E806" s="19" t="s">
        <v>405</v>
      </c>
      <c r="F806" s="22" t="s">
        <v>28</v>
      </c>
      <c r="G806" s="19" t="s">
        <v>81</v>
      </c>
      <c r="H806" s="19" t="s">
        <v>34</v>
      </c>
      <c r="I806" s="19" t="s">
        <v>1894</v>
      </c>
      <c r="J806" s="26">
        <v>8</v>
      </c>
      <c r="K806" s="19" t="s">
        <v>413</v>
      </c>
      <c r="L806" s="61">
        <v>8</v>
      </c>
      <c r="M806" s="22" t="s">
        <v>1098</v>
      </c>
      <c r="N806" s="22" t="s">
        <v>1098</v>
      </c>
      <c r="O806" s="22"/>
      <c r="P806" s="22"/>
      <c r="Q806" s="19" t="s">
        <v>33</v>
      </c>
      <c r="R806" s="19" t="s">
        <v>1102</v>
      </c>
      <c r="S806" s="19" t="s">
        <v>34</v>
      </c>
    </row>
    <row r="807" ht="64" customHeight="1" spans="1:19">
      <c r="A807" s="16">
        <v>341</v>
      </c>
      <c r="B807" s="29" t="s">
        <v>1096</v>
      </c>
      <c r="C807" s="15" t="s">
        <v>1895</v>
      </c>
      <c r="D807" s="22" t="s">
        <v>1098</v>
      </c>
      <c r="E807" s="19" t="s">
        <v>405</v>
      </c>
      <c r="F807" s="22" t="s">
        <v>28</v>
      </c>
      <c r="G807" s="19" t="s">
        <v>357</v>
      </c>
      <c r="H807" s="19" t="s">
        <v>34</v>
      </c>
      <c r="I807" s="19" t="s">
        <v>1896</v>
      </c>
      <c r="J807" s="26">
        <v>18.25</v>
      </c>
      <c r="K807" s="19" t="s">
        <v>413</v>
      </c>
      <c r="L807" s="61">
        <v>18.48</v>
      </c>
      <c r="M807" s="22" t="s">
        <v>1098</v>
      </c>
      <c r="N807" s="22" t="s">
        <v>1098</v>
      </c>
      <c r="O807" s="22"/>
      <c r="P807" s="22"/>
      <c r="Q807" s="19" t="s">
        <v>33</v>
      </c>
      <c r="R807" s="19" t="s">
        <v>1102</v>
      </c>
      <c r="S807" s="19" t="s">
        <v>34</v>
      </c>
    </row>
    <row r="808" ht="176" customHeight="1" spans="1:19">
      <c r="A808" s="16">
        <v>342</v>
      </c>
      <c r="B808" s="29" t="s">
        <v>1096</v>
      </c>
      <c r="C808" s="15" t="s">
        <v>1897</v>
      </c>
      <c r="D808" s="22" t="s">
        <v>1098</v>
      </c>
      <c r="E808" s="19" t="s">
        <v>405</v>
      </c>
      <c r="F808" s="19" t="s">
        <v>73</v>
      </c>
      <c r="G808" s="19" t="s">
        <v>310</v>
      </c>
      <c r="H808" s="19" t="s">
        <v>1898</v>
      </c>
      <c r="I808" s="19" t="s">
        <v>1899</v>
      </c>
      <c r="J808" s="26">
        <v>133</v>
      </c>
      <c r="K808" s="19" t="s">
        <v>413</v>
      </c>
      <c r="L808" s="61">
        <v>133</v>
      </c>
      <c r="M808" s="22" t="s">
        <v>1098</v>
      </c>
      <c r="N808" s="22" t="s">
        <v>1098</v>
      </c>
      <c r="O808" s="22"/>
      <c r="P808" s="22"/>
      <c r="Q808" s="19" t="s">
        <v>33</v>
      </c>
      <c r="R808" s="19" t="s">
        <v>1102</v>
      </c>
      <c r="S808" s="19" t="s">
        <v>34</v>
      </c>
    </row>
    <row r="809" ht="82" customHeight="1" spans="1:19">
      <c r="A809" s="16">
        <v>343</v>
      </c>
      <c r="B809" s="29" t="s">
        <v>1096</v>
      </c>
      <c r="C809" s="15" t="s">
        <v>1900</v>
      </c>
      <c r="D809" s="22" t="s">
        <v>1098</v>
      </c>
      <c r="E809" s="19" t="s">
        <v>405</v>
      </c>
      <c r="F809" s="19" t="s">
        <v>648</v>
      </c>
      <c r="G809" s="19" t="s">
        <v>34</v>
      </c>
      <c r="H809" s="19" t="s">
        <v>34</v>
      </c>
      <c r="I809" s="19" t="s">
        <v>1901</v>
      </c>
      <c r="J809" s="19">
        <v>90</v>
      </c>
      <c r="K809" s="19" t="s">
        <v>848</v>
      </c>
      <c r="L809" s="19">
        <v>90</v>
      </c>
      <c r="M809" s="22" t="s">
        <v>1098</v>
      </c>
      <c r="N809" s="22" t="s">
        <v>1098</v>
      </c>
      <c r="O809" s="22"/>
      <c r="P809" s="22"/>
      <c r="Q809" s="19" t="s">
        <v>33</v>
      </c>
      <c r="R809" s="19" t="s">
        <v>1102</v>
      </c>
      <c r="S809" s="19" t="s">
        <v>34</v>
      </c>
    </row>
    <row r="810" ht="32" customHeight="1" spans="1:19">
      <c r="A810" s="16">
        <v>344</v>
      </c>
      <c r="B810" s="29" t="s">
        <v>1096</v>
      </c>
      <c r="C810" s="15" t="s">
        <v>1902</v>
      </c>
      <c r="D810" s="22" t="s">
        <v>1098</v>
      </c>
      <c r="E810" s="19" t="s">
        <v>405</v>
      </c>
      <c r="F810" s="19" t="s">
        <v>28</v>
      </c>
      <c r="G810" s="19" t="s">
        <v>34</v>
      </c>
      <c r="H810" s="19" t="s">
        <v>34</v>
      </c>
      <c r="I810" s="19" t="s">
        <v>1344</v>
      </c>
      <c r="J810" s="24">
        <v>196.35</v>
      </c>
      <c r="K810" s="19" t="s">
        <v>1345</v>
      </c>
      <c r="L810" s="24">
        <v>196.35</v>
      </c>
      <c r="M810" s="22" t="s">
        <v>1098</v>
      </c>
      <c r="N810" s="22" t="s">
        <v>26</v>
      </c>
      <c r="O810" s="22" t="s">
        <v>26</v>
      </c>
      <c r="P810" s="22"/>
      <c r="Q810" s="19" t="s">
        <v>33</v>
      </c>
      <c r="R810" s="19" t="s">
        <v>1102</v>
      </c>
      <c r="S810" s="19" t="s">
        <v>34</v>
      </c>
    </row>
    <row r="811" ht="32" customHeight="1" spans="1:19">
      <c r="A811" s="16">
        <v>345</v>
      </c>
      <c r="B811" s="29" t="s">
        <v>1096</v>
      </c>
      <c r="C811" s="15" t="s">
        <v>1903</v>
      </c>
      <c r="D811" s="22" t="s">
        <v>1098</v>
      </c>
      <c r="E811" s="19" t="s">
        <v>405</v>
      </c>
      <c r="F811" s="19" t="s">
        <v>64</v>
      </c>
      <c r="G811" s="19" t="s">
        <v>34</v>
      </c>
      <c r="H811" s="19" t="s">
        <v>34</v>
      </c>
      <c r="I811" s="19" t="s">
        <v>1347</v>
      </c>
      <c r="J811" s="24">
        <v>179.21</v>
      </c>
      <c r="K811" s="19" t="s">
        <v>1345</v>
      </c>
      <c r="L811" s="24">
        <v>179.21</v>
      </c>
      <c r="M811" s="22" t="s">
        <v>1098</v>
      </c>
      <c r="N811" s="22" t="s">
        <v>26</v>
      </c>
      <c r="O811" s="22" t="s">
        <v>26</v>
      </c>
      <c r="P811" s="22"/>
      <c r="Q811" s="19" t="s">
        <v>33</v>
      </c>
      <c r="R811" s="19" t="s">
        <v>1102</v>
      </c>
      <c r="S811" s="19" t="s">
        <v>34</v>
      </c>
    </row>
    <row r="812" ht="32" customHeight="1" spans="1:19">
      <c r="A812" s="16">
        <v>346</v>
      </c>
      <c r="B812" s="29" t="s">
        <v>1096</v>
      </c>
      <c r="C812" s="15" t="s">
        <v>1904</v>
      </c>
      <c r="D812" s="22" t="s">
        <v>1098</v>
      </c>
      <c r="E812" s="19" t="s">
        <v>405</v>
      </c>
      <c r="F812" s="19" t="s">
        <v>1146</v>
      </c>
      <c r="G812" s="19" t="s">
        <v>34</v>
      </c>
      <c r="H812" s="19" t="s">
        <v>34</v>
      </c>
      <c r="I812" s="19" t="s">
        <v>1349</v>
      </c>
      <c r="J812" s="24">
        <v>31.06</v>
      </c>
      <c r="K812" s="19" t="s">
        <v>1345</v>
      </c>
      <c r="L812" s="24">
        <v>31.06</v>
      </c>
      <c r="M812" s="22" t="s">
        <v>1098</v>
      </c>
      <c r="N812" s="22" t="s">
        <v>26</v>
      </c>
      <c r="O812" s="22" t="s">
        <v>26</v>
      </c>
      <c r="P812" s="22"/>
      <c r="Q812" s="19" t="s">
        <v>33</v>
      </c>
      <c r="R812" s="19" t="s">
        <v>1102</v>
      </c>
      <c r="S812" s="19" t="s">
        <v>34</v>
      </c>
    </row>
    <row r="813" ht="32" customHeight="1" spans="1:19">
      <c r="A813" s="16">
        <v>347</v>
      </c>
      <c r="B813" s="29" t="s">
        <v>1096</v>
      </c>
      <c r="C813" s="15" t="s">
        <v>1905</v>
      </c>
      <c r="D813" s="22" t="s">
        <v>1098</v>
      </c>
      <c r="E813" s="19" t="s">
        <v>405</v>
      </c>
      <c r="F813" s="19" t="s">
        <v>120</v>
      </c>
      <c r="G813" s="19" t="s">
        <v>34</v>
      </c>
      <c r="H813" s="19" t="s">
        <v>34</v>
      </c>
      <c r="I813" s="19" t="s">
        <v>1543</v>
      </c>
      <c r="J813" s="24">
        <v>37.47</v>
      </c>
      <c r="K813" s="19" t="s">
        <v>1345</v>
      </c>
      <c r="L813" s="24">
        <v>37.47</v>
      </c>
      <c r="M813" s="22" t="s">
        <v>1098</v>
      </c>
      <c r="N813" s="22" t="s">
        <v>26</v>
      </c>
      <c r="O813" s="22" t="s">
        <v>26</v>
      </c>
      <c r="P813" s="22"/>
      <c r="Q813" s="19" t="s">
        <v>33</v>
      </c>
      <c r="R813" s="19" t="s">
        <v>1102</v>
      </c>
      <c r="S813" s="19" t="s">
        <v>34</v>
      </c>
    </row>
    <row r="814" ht="32" customHeight="1" spans="1:19">
      <c r="A814" s="16">
        <v>348</v>
      </c>
      <c r="B814" s="29" t="s">
        <v>1096</v>
      </c>
      <c r="C814" s="15" t="s">
        <v>1906</v>
      </c>
      <c r="D814" s="22" t="s">
        <v>1098</v>
      </c>
      <c r="E814" s="19" t="s">
        <v>405</v>
      </c>
      <c r="F814" s="19" t="s">
        <v>722</v>
      </c>
      <c r="G814" s="19" t="s">
        <v>34</v>
      </c>
      <c r="H814" s="19" t="s">
        <v>34</v>
      </c>
      <c r="I814" s="19" t="s">
        <v>1545</v>
      </c>
      <c r="J814" s="24">
        <v>40.35</v>
      </c>
      <c r="K814" s="19" t="s">
        <v>1345</v>
      </c>
      <c r="L814" s="24">
        <v>40.35</v>
      </c>
      <c r="M814" s="22" t="s">
        <v>1098</v>
      </c>
      <c r="N814" s="22" t="s">
        <v>26</v>
      </c>
      <c r="O814" s="22" t="s">
        <v>26</v>
      </c>
      <c r="P814" s="22"/>
      <c r="Q814" s="19" t="s">
        <v>33</v>
      </c>
      <c r="R814" s="19" t="s">
        <v>1102</v>
      </c>
      <c r="S814" s="19" t="s">
        <v>34</v>
      </c>
    </row>
    <row r="815" ht="32" customHeight="1" spans="1:19">
      <c r="A815" s="16">
        <v>349</v>
      </c>
      <c r="B815" s="29" t="s">
        <v>1096</v>
      </c>
      <c r="C815" s="15" t="s">
        <v>1907</v>
      </c>
      <c r="D815" s="22" t="s">
        <v>1098</v>
      </c>
      <c r="E815" s="19" t="s">
        <v>405</v>
      </c>
      <c r="F815" s="19" t="s">
        <v>46</v>
      </c>
      <c r="G815" s="19" t="s">
        <v>34</v>
      </c>
      <c r="H815" s="19" t="s">
        <v>34</v>
      </c>
      <c r="I815" s="19" t="s">
        <v>1355</v>
      </c>
      <c r="J815" s="24">
        <v>69.46</v>
      </c>
      <c r="K815" s="19" t="s">
        <v>1345</v>
      </c>
      <c r="L815" s="24">
        <v>69.46</v>
      </c>
      <c r="M815" s="22" t="s">
        <v>1098</v>
      </c>
      <c r="N815" s="22" t="s">
        <v>26</v>
      </c>
      <c r="O815" s="22" t="s">
        <v>26</v>
      </c>
      <c r="P815" s="22"/>
      <c r="Q815" s="19" t="s">
        <v>33</v>
      </c>
      <c r="R815" s="19" t="s">
        <v>1102</v>
      </c>
      <c r="S815" s="19" t="s">
        <v>34</v>
      </c>
    </row>
    <row r="816" ht="32" customHeight="1" spans="1:19">
      <c r="A816" s="16">
        <v>350</v>
      </c>
      <c r="B816" s="29" t="s">
        <v>1096</v>
      </c>
      <c r="C816" s="15" t="s">
        <v>1908</v>
      </c>
      <c r="D816" s="22" t="s">
        <v>1098</v>
      </c>
      <c r="E816" s="19" t="s">
        <v>405</v>
      </c>
      <c r="F816" s="19" t="s">
        <v>227</v>
      </c>
      <c r="G816" s="19" t="s">
        <v>34</v>
      </c>
      <c r="H816" s="19" t="s">
        <v>34</v>
      </c>
      <c r="I816" s="19" t="s">
        <v>1357</v>
      </c>
      <c r="J816" s="24">
        <v>85.47</v>
      </c>
      <c r="K816" s="19" t="s">
        <v>1345</v>
      </c>
      <c r="L816" s="24">
        <v>85.47</v>
      </c>
      <c r="M816" s="22" t="s">
        <v>1098</v>
      </c>
      <c r="N816" s="22" t="s">
        <v>26</v>
      </c>
      <c r="O816" s="22" t="s">
        <v>26</v>
      </c>
      <c r="P816" s="22"/>
      <c r="Q816" s="19" t="s">
        <v>33</v>
      </c>
      <c r="R816" s="19" t="s">
        <v>1102</v>
      </c>
      <c r="S816" s="19" t="s">
        <v>34</v>
      </c>
    </row>
    <row r="817" ht="32" customHeight="1" spans="1:19">
      <c r="A817" s="16">
        <v>351</v>
      </c>
      <c r="B817" s="29" t="s">
        <v>1096</v>
      </c>
      <c r="C817" s="15" t="s">
        <v>1909</v>
      </c>
      <c r="D817" s="22" t="s">
        <v>1098</v>
      </c>
      <c r="E817" s="19" t="s">
        <v>405</v>
      </c>
      <c r="F817" s="19" t="s">
        <v>51</v>
      </c>
      <c r="G817" s="19" t="s">
        <v>34</v>
      </c>
      <c r="H817" s="19" t="s">
        <v>34</v>
      </c>
      <c r="I817" s="19" t="s">
        <v>1359</v>
      </c>
      <c r="J817" s="24">
        <v>7.41</v>
      </c>
      <c r="K817" s="19" t="s">
        <v>1345</v>
      </c>
      <c r="L817" s="24">
        <v>7.41</v>
      </c>
      <c r="M817" s="22" t="s">
        <v>1098</v>
      </c>
      <c r="N817" s="22" t="s">
        <v>26</v>
      </c>
      <c r="O817" s="22" t="s">
        <v>26</v>
      </c>
      <c r="P817" s="22"/>
      <c r="Q817" s="19" t="s">
        <v>33</v>
      </c>
      <c r="R817" s="19" t="s">
        <v>1102</v>
      </c>
      <c r="S817" s="19" t="s">
        <v>34</v>
      </c>
    </row>
    <row r="818" ht="32" customHeight="1" spans="1:19">
      <c r="A818" s="16">
        <v>352</v>
      </c>
      <c r="B818" s="29" t="s">
        <v>1096</v>
      </c>
      <c r="C818" s="15" t="s">
        <v>1910</v>
      </c>
      <c r="D818" s="22" t="s">
        <v>1098</v>
      </c>
      <c r="E818" s="19" t="s">
        <v>405</v>
      </c>
      <c r="F818" s="19" t="s">
        <v>41</v>
      </c>
      <c r="G818" s="19" t="s">
        <v>34</v>
      </c>
      <c r="H818" s="19" t="s">
        <v>34</v>
      </c>
      <c r="I818" s="19" t="s">
        <v>1361</v>
      </c>
      <c r="J818" s="24">
        <v>32.41</v>
      </c>
      <c r="K818" s="19" t="s">
        <v>1345</v>
      </c>
      <c r="L818" s="24">
        <v>32.41</v>
      </c>
      <c r="M818" s="22" t="s">
        <v>1098</v>
      </c>
      <c r="N818" s="22" t="s">
        <v>26</v>
      </c>
      <c r="O818" s="22" t="s">
        <v>26</v>
      </c>
      <c r="P818" s="22"/>
      <c r="Q818" s="19" t="s">
        <v>33</v>
      </c>
      <c r="R818" s="19" t="s">
        <v>1102</v>
      </c>
      <c r="S818" s="19" t="s">
        <v>34</v>
      </c>
    </row>
    <row r="819" ht="32" customHeight="1" spans="1:19">
      <c r="A819" s="16">
        <v>353</v>
      </c>
      <c r="B819" s="29" t="s">
        <v>1096</v>
      </c>
      <c r="C819" s="15" t="s">
        <v>1911</v>
      </c>
      <c r="D819" s="22" t="s">
        <v>1098</v>
      </c>
      <c r="E819" s="19" t="s">
        <v>405</v>
      </c>
      <c r="F819" s="22" t="s">
        <v>115</v>
      </c>
      <c r="G819" s="19" t="s">
        <v>34</v>
      </c>
      <c r="H819" s="19" t="s">
        <v>34</v>
      </c>
      <c r="I819" s="19" t="s">
        <v>1363</v>
      </c>
      <c r="J819" s="24">
        <v>32.23</v>
      </c>
      <c r="K819" s="19" t="s">
        <v>1345</v>
      </c>
      <c r="L819" s="24">
        <v>32.23</v>
      </c>
      <c r="M819" s="22" t="s">
        <v>1098</v>
      </c>
      <c r="N819" s="22" t="s">
        <v>26</v>
      </c>
      <c r="O819" s="22" t="s">
        <v>26</v>
      </c>
      <c r="P819" s="22"/>
      <c r="Q819" s="19" t="s">
        <v>33</v>
      </c>
      <c r="R819" s="19" t="s">
        <v>1102</v>
      </c>
      <c r="S819" s="19" t="s">
        <v>34</v>
      </c>
    </row>
    <row r="820" ht="32" customHeight="1" spans="1:19">
      <c r="A820" s="16">
        <v>354</v>
      </c>
      <c r="B820" s="29" t="s">
        <v>1096</v>
      </c>
      <c r="C820" s="15" t="s">
        <v>1912</v>
      </c>
      <c r="D820" s="22" t="s">
        <v>1098</v>
      </c>
      <c r="E820" s="19" t="s">
        <v>405</v>
      </c>
      <c r="F820" s="19" t="s">
        <v>36</v>
      </c>
      <c r="G820" s="19" t="s">
        <v>34</v>
      </c>
      <c r="H820" s="19" t="s">
        <v>34</v>
      </c>
      <c r="I820" s="19" t="s">
        <v>1365</v>
      </c>
      <c r="J820" s="24">
        <v>144.17</v>
      </c>
      <c r="K820" s="19" t="s">
        <v>1345</v>
      </c>
      <c r="L820" s="24">
        <v>144.17</v>
      </c>
      <c r="M820" s="22" t="s">
        <v>1098</v>
      </c>
      <c r="N820" s="22" t="s">
        <v>26</v>
      </c>
      <c r="O820" s="22" t="s">
        <v>26</v>
      </c>
      <c r="P820" s="22"/>
      <c r="Q820" s="19" t="s">
        <v>33</v>
      </c>
      <c r="R820" s="19" t="s">
        <v>1102</v>
      </c>
      <c r="S820" s="19" t="s">
        <v>34</v>
      </c>
    </row>
    <row r="821" ht="32" customHeight="1" spans="1:19">
      <c r="A821" s="16">
        <v>355</v>
      </c>
      <c r="B821" s="29" t="s">
        <v>1096</v>
      </c>
      <c r="C821" s="15" t="s">
        <v>1913</v>
      </c>
      <c r="D821" s="22" t="s">
        <v>1098</v>
      </c>
      <c r="E821" s="19" t="s">
        <v>405</v>
      </c>
      <c r="F821" s="19" t="s">
        <v>73</v>
      </c>
      <c r="G821" s="19" t="s">
        <v>34</v>
      </c>
      <c r="H821" s="19" t="s">
        <v>34</v>
      </c>
      <c r="I821" s="19" t="s">
        <v>1367</v>
      </c>
      <c r="J821" s="24">
        <v>120.84</v>
      </c>
      <c r="K821" s="19" t="s">
        <v>1345</v>
      </c>
      <c r="L821" s="24">
        <v>120.84</v>
      </c>
      <c r="M821" s="22" t="s">
        <v>1098</v>
      </c>
      <c r="N821" s="22" t="s">
        <v>26</v>
      </c>
      <c r="O821" s="22" t="s">
        <v>26</v>
      </c>
      <c r="P821" s="22"/>
      <c r="Q821" s="19" t="s">
        <v>33</v>
      </c>
      <c r="R821" s="19" t="s">
        <v>1102</v>
      </c>
      <c r="S821" s="19" t="s">
        <v>34</v>
      </c>
    </row>
    <row r="822" ht="32" customHeight="1" spans="1:19">
      <c r="A822" s="16">
        <v>356</v>
      </c>
      <c r="B822" s="29" t="s">
        <v>1096</v>
      </c>
      <c r="C822" s="15" t="s">
        <v>1914</v>
      </c>
      <c r="D822" s="22" t="s">
        <v>1098</v>
      </c>
      <c r="E822" s="19" t="s">
        <v>405</v>
      </c>
      <c r="F822" s="19" t="s">
        <v>56</v>
      </c>
      <c r="G822" s="19" t="s">
        <v>34</v>
      </c>
      <c r="H822" s="19" t="s">
        <v>34</v>
      </c>
      <c r="I822" s="19" t="s">
        <v>1369</v>
      </c>
      <c r="J822" s="24">
        <v>58.53</v>
      </c>
      <c r="K822" s="19" t="s">
        <v>1345</v>
      </c>
      <c r="L822" s="24">
        <v>58.53</v>
      </c>
      <c r="M822" s="22" t="s">
        <v>1098</v>
      </c>
      <c r="N822" s="22" t="s">
        <v>26</v>
      </c>
      <c r="O822" s="22" t="s">
        <v>26</v>
      </c>
      <c r="P822" s="22"/>
      <c r="Q822" s="19" t="s">
        <v>33</v>
      </c>
      <c r="R822" s="19" t="s">
        <v>1102</v>
      </c>
      <c r="S822" s="19" t="s">
        <v>34</v>
      </c>
    </row>
    <row r="823" ht="47" customHeight="1" spans="1:19">
      <c r="A823" s="16">
        <v>357</v>
      </c>
      <c r="B823" s="29" t="s">
        <v>1096</v>
      </c>
      <c r="C823" s="15" t="s">
        <v>1915</v>
      </c>
      <c r="D823" s="22" t="s">
        <v>1098</v>
      </c>
      <c r="E823" s="19" t="s">
        <v>405</v>
      </c>
      <c r="F823" s="19" t="s">
        <v>77</v>
      </c>
      <c r="G823" s="19" t="s">
        <v>34</v>
      </c>
      <c r="H823" s="19" t="s">
        <v>34</v>
      </c>
      <c r="I823" s="19" t="s">
        <v>1371</v>
      </c>
      <c r="J823" s="24">
        <v>131.01</v>
      </c>
      <c r="K823" s="19" t="s">
        <v>1345</v>
      </c>
      <c r="L823" s="24">
        <v>131.01</v>
      </c>
      <c r="M823" s="22" t="s">
        <v>1098</v>
      </c>
      <c r="N823" s="22" t="s">
        <v>26</v>
      </c>
      <c r="O823" s="22" t="s">
        <v>26</v>
      </c>
      <c r="P823" s="22"/>
      <c r="Q823" s="19" t="s">
        <v>33</v>
      </c>
      <c r="R823" s="19" t="s">
        <v>1102</v>
      </c>
      <c r="S823" s="19" t="s">
        <v>34</v>
      </c>
    </row>
    <row r="824" ht="66" customHeight="1" spans="1:19">
      <c r="A824" s="16">
        <v>358</v>
      </c>
      <c r="B824" s="29" t="s">
        <v>1096</v>
      </c>
      <c r="C824" s="15" t="s">
        <v>1916</v>
      </c>
      <c r="D824" s="22" t="s">
        <v>1098</v>
      </c>
      <c r="E824" s="19" t="s">
        <v>850</v>
      </c>
      <c r="F824" s="21" t="s">
        <v>56</v>
      </c>
      <c r="G824" s="19" t="s">
        <v>461</v>
      </c>
      <c r="H824" s="19" t="s">
        <v>34</v>
      </c>
      <c r="I824" s="21" t="s">
        <v>1917</v>
      </c>
      <c r="J824" s="21">
        <v>258.7834</v>
      </c>
      <c r="K824" s="19" t="s">
        <v>885</v>
      </c>
      <c r="L824" s="21">
        <v>259</v>
      </c>
      <c r="M824" s="22" t="s">
        <v>1098</v>
      </c>
      <c r="N824" s="22" t="s">
        <v>1098</v>
      </c>
      <c r="O824" s="22"/>
      <c r="P824" s="22"/>
      <c r="Q824" s="19" t="s">
        <v>33</v>
      </c>
      <c r="R824" s="19" t="s">
        <v>1102</v>
      </c>
      <c r="S824" s="22" t="s">
        <v>34</v>
      </c>
    </row>
    <row r="825" ht="66" customHeight="1" spans="1:19">
      <c r="A825" s="16">
        <v>359</v>
      </c>
      <c r="B825" s="29" t="s">
        <v>1096</v>
      </c>
      <c r="C825" s="15" t="s">
        <v>1918</v>
      </c>
      <c r="D825" s="22" t="s">
        <v>1098</v>
      </c>
      <c r="E825" s="19" t="s">
        <v>850</v>
      </c>
      <c r="F825" s="21" t="s">
        <v>56</v>
      </c>
      <c r="G825" s="21" t="s">
        <v>476</v>
      </c>
      <c r="H825" s="19" t="s">
        <v>34</v>
      </c>
      <c r="I825" s="21" t="s">
        <v>1919</v>
      </c>
      <c r="J825" s="21">
        <v>147.9846</v>
      </c>
      <c r="K825" s="19" t="s">
        <v>885</v>
      </c>
      <c r="L825" s="21">
        <v>150</v>
      </c>
      <c r="M825" s="22" t="s">
        <v>1098</v>
      </c>
      <c r="N825" s="22" t="s">
        <v>1098</v>
      </c>
      <c r="O825" s="22"/>
      <c r="P825" s="22"/>
      <c r="Q825" s="19" t="s">
        <v>33</v>
      </c>
      <c r="R825" s="19" t="s">
        <v>1102</v>
      </c>
      <c r="S825" s="22" t="s">
        <v>34</v>
      </c>
    </row>
    <row r="826" s="1" customFormat="1" ht="66" customHeight="1" spans="1:19">
      <c r="A826" s="16">
        <v>360</v>
      </c>
      <c r="B826" s="29" t="s">
        <v>1096</v>
      </c>
      <c r="C826" s="15" t="s">
        <v>1920</v>
      </c>
      <c r="D826" s="22" t="s">
        <v>1098</v>
      </c>
      <c r="E826" s="19" t="s">
        <v>850</v>
      </c>
      <c r="F826" s="19" t="s">
        <v>77</v>
      </c>
      <c r="G826" s="21" t="s">
        <v>449</v>
      </c>
      <c r="H826" s="19" t="s">
        <v>34</v>
      </c>
      <c r="I826" s="21" t="s">
        <v>1921</v>
      </c>
      <c r="J826" s="21">
        <v>40.9473</v>
      </c>
      <c r="K826" s="19" t="s">
        <v>885</v>
      </c>
      <c r="L826" s="21">
        <v>43</v>
      </c>
      <c r="M826" s="22" t="s">
        <v>1098</v>
      </c>
      <c r="N826" s="22" t="s">
        <v>1098</v>
      </c>
      <c r="O826" s="22"/>
      <c r="P826" s="22"/>
      <c r="Q826" s="19" t="s">
        <v>33</v>
      </c>
      <c r="R826" s="19" t="s">
        <v>1102</v>
      </c>
      <c r="S826" s="22" t="s">
        <v>34</v>
      </c>
    </row>
    <row r="827" ht="66" customHeight="1" spans="1:19">
      <c r="A827" s="16">
        <v>361</v>
      </c>
      <c r="B827" s="29" t="s">
        <v>1096</v>
      </c>
      <c r="C827" s="15" t="s">
        <v>1922</v>
      </c>
      <c r="D827" s="22" t="s">
        <v>1098</v>
      </c>
      <c r="E827" s="19" t="s">
        <v>734</v>
      </c>
      <c r="F827" s="19" t="s">
        <v>77</v>
      </c>
      <c r="G827" s="21" t="s">
        <v>449</v>
      </c>
      <c r="H827" s="19" t="s">
        <v>34</v>
      </c>
      <c r="I827" s="21" t="s">
        <v>1923</v>
      </c>
      <c r="J827" s="21">
        <v>44.6846</v>
      </c>
      <c r="K827" s="19" t="s">
        <v>885</v>
      </c>
      <c r="L827" s="21">
        <v>48</v>
      </c>
      <c r="M827" s="22" t="s">
        <v>1098</v>
      </c>
      <c r="N827" s="22" t="s">
        <v>1098</v>
      </c>
      <c r="O827" s="22"/>
      <c r="P827" s="22"/>
      <c r="Q827" s="19" t="s">
        <v>33</v>
      </c>
      <c r="R827" s="19" t="s">
        <v>1102</v>
      </c>
      <c r="S827" s="22" t="s">
        <v>34</v>
      </c>
    </row>
    <row r="828" ht="66" customHeight="1" spans="1:19">
      <c r="A828" s="16">
        <v>362</v>
      </c>
      <c r="B828" s="29" t="s">
        <v>1096</v>
      </c>
      <c r="C828" s="15" t="s">
        <v>1924</v>
      </c>
      <c r="D828" s="22" t="s">
        <v>1098</v>
      </c>
      <c r="E828" s="19" t="s">
        <v>850</v>
      </c>
      <c r="F828" s="21" t="s">
        <v>120</v>
      </c>
      <c r="G828" s="21" t="s">
        <v>552</v>
      </c>
      <c r="H828" s="19" t="s">
        <v>34</v>
      </c>
      <c r="I828" s="21" t="s">
        <v>1925</v>
      </c>
      <c r="J828" s="21">
        <v>11.62</v>
      </c>
      <c r="K828" s="19" t="s">
        <v>885</v>
      </c>
      <c r="L828" s="21">
        <v>13.5</v>
      </c>
      <c r="M828" s="22" t="s">
        <v>1098</v>
      </c>
      <c r="N828" s="22" t="s">
        <v>1098</v>
      </c>
      <c r="O828" s="22"/>
      <c r="P828" s="22"/>
      <c r="Q828" s="19" t="s">
        <v>33</v>
      </c>
      <c r="R828" s="19" t="s">
        <v>1102</v>
      </c>
      <c r="S828" s="22" t="s">
        <v>34</v>
      </c>
    </row>
    <row r="829" ht="66" customHeight="1" spans="1:19">
      <c r="A829" s="16">
        <v>363</v>
      </c>
      <c r="B829" s="29" t="s">
        <v>1096</v>
      </c>
      <c r="C829" s="15" t="s">
        <v>1926</v>
      </c>
      <c r="D829" s="22" t="s">
        <v>1098</v>
      </c>
      <c r="E829" s="19" t="s">
        <v>850</v>
      </c>
      <c r="F829" s="21" t="s">
        <v>227</v>
      </c>
      <c r="G829" s="21" t="s">
        <v>1927</v>
      </c>
      <c r="H829" s="19" t="s">
        <v>34</v>
      </c>
      <c r="I829" s="21" t="s">
        <v>1928</v>
      </c>
      <c r="J829" s="21">
        <v>159.7</v>
      </c>
      <c r="K829" s="19" t="s">
        <v>885</v>
      </c>
      <c r="L829" s="21">
        <v>161</v>
      </c>
      <c r="M829" s="22" t="s">
        <v>1098</v>
      </c>
      <c r="N829" s="22" t="s">
        <v>1098</v>
      </c>
      <c r="O829" s="22"/>
      <c r="P829" s="22"/>
      <c r="Q829" s="19" t="s">
        <v>33</v>
      </c>
      <c r="R829" s="19" t="s">
        <v>1102</v>
      </c>
      <c r="S829" s="22" t="s">
        <v>34</v>
      </c>
    </row>
    <row r="830" ht="66" customHeight="1" spans="1:19">
      <c r="A830" s="16">
        <v>364</v>
      </c>
      <c r="B830" s="29" t="s">
        <v>1096</v>
      </c>
      <c r="C830" s="15" t="s">
        <v>1929</v>
      </c>
      <c r="D830" s="22" t="s">
        <v>1098</v>
      </c>
      <c r="E830" s="19" t="s">
        <v>850</v>
      </c>
      <c r="F830" s="19" t="s">
        <v>73</v>
      </c>
      <c r="G830" s="19" t="s">
        <v>299</v>
      </c>
      <c r="H830" s="19" t="s">
        <v>34</v>
      </c>
      <c r="I830" s="19" t="s">
        <v>1930</v>
      </c>
      <c r="J830" s="21">
        <v>77</v>
      </c>
      <c r="K830" s="19" t="s">
        <v>885</v>
      </c>
      <c r="L830" s="19">
        <v>77</v>
      </c>
      <c r="M830" s="22" t="s">
        <v>1098</v>
      </c>
      <c r="N830" s="22" t="s">
        <v>1098</v>
      </c>
      <c r="O830" s="22"/>
      <c r="P830" s="22"/>
      <c r="Q830" s="19" t="s">
        <v>33</v>
      </c>
      <c r="R830" s="19" t="s">
        <v>1102</v>
      </c>
      <c r="S830" s="22" t="s">
        <v>34</v>
      </c>
    </row>
    <row r="831" ht="66" customHeight="1" spans="1:19">
      <c r="A831" s="16">
        <v>365</v>
      </c>
      <c r="B831" s="29" t="s">
        <v>1096</v>
      </c>
      <c r="C831" s="15" t="s">
        <v>1931</v>
      </c>
      <c r="D831" s="22" t="s">
        <v>1098</v>
      </c>
      <c r="E831" s="19" t="s">
        <v>850</v>
      </c>
      <c r="F831" s="19" t="s">
        <v>73</v>
      </c>
      <c r="G831" s="19" t="s">
        <v>323</v>
      </c>
      <c r="H831" s="19" t="s">
        <v>1932</v>
      </c>
      <c r="I831" s="19" t="s">
        <v>1933</v>
      </c>
      <c r="J831" s="21">
        <v>15.2026</v>
      </c>
      <c r="K831" s="19" t="s">
        <v>885</v>
      </c>
      <c r="L831" s="19">
        <v>15.4</v>
      </c>
      <c r="M831" s="22" t="s">
        <v>1098</v>
      </c>
      <c r="N831" s="22" t="s">
        <v>1098</v>
      </c>
      <c r="O831" s="22"/>
      <c r="P831" s="22"/>
      <c r="Q831" s="19" t="s">
        <v>33</v>
      </c>
      <c r="R831" s="19" t="s">
        <v>1102</v>
      </c>
      <c r="S831" s="22" t="s">
        <v>34</v>
      </c>
    </row>
    <row r="832" ht="66" customHeight="1" spans="1:19">
      <c r="A832" s="16">
        <v>366</v>
      </c>
      <c r="B832" s="29" t="s">
        <v>1096</v>
      </c>
      <c r="C832" s="15" t="s">
        <v>1934</v>
      </c>
      <c r="D832" s="22" t="s">
        <v>1098</v>
      </c>
      <c r="E832" s="19" t="s">
        <v>850</v>
      </c>
      <c r="F832" s="19" t="s">
        <v>73</v>
      </c>
      <c r="G832" s="19" t="s">
        <v>323</v>
      </c>
      <c r="H832" s="19" t="s">
        <v>1935</v>
      </c>
      <c r="I832" s="19" t="s">
        <v>1936</v>
      </c>
      <c r="J832" s="21">
        <v>123.9</v>
      </c>
      <c r="K832" s="19" t="s">
        <v>885</v>
      </c>
      <c r="L832" s="19">
        <v>123.9</v>
      </c>
      <c r="M832" s="22" t="s">
        <v>1098</v>
      </c>
      <c r="N832" s="22" t="s">
        <v>1098</v>
      </c>
      <c r="O832" s="22"/>
      <c r="P832" s="22"/>
      <c r="Q832" s="19" t="s">
        <v>33</v>
      </c>
      <c r="R832" s="19" t="s">
        <v>1102</v>
      </c>
      <c r="S832" s="22" t="s">
        <v>34</v>
      </c>
    </row>
    <row r="833" ht="66" customHeight="1" spans="1:19">
      <c r="A833" s="16">
        <v>367</v>
      </c>
      <c r="B833" s="29" t="s">
        <v>1096</v>
      </c>
      <c r="C833" s="15" t="s">
        <v>1937</v>
      </c>
      <c r="D833" s="22" t="s">
        <v>1098</v>
      </c>
      <c r="E833" s="19" t="s">
        <v>850</v>
      </c>
      <c r="F833" s="19" t="s">
        <v>73</v>
      </c>
      <c r="G833" s="19" t="s">
        <v>296</v>
      </c>
      <c r="H833" s="19" t="s">
        <v>34</v>
      </c>
      <c r="I833" s="19" t="s">
        <v>1938</v>
      </c>
      <c r="J833" s="21">
        <v>189.6532</v>
      </c>
      <c r="K833" s="19" t="s">
        <v>885</v>
      </c>
      <c r="L833" s="19">
        <v>190</v>
      </c>
      <c r="M833" s="22" t="s">
        <v>1098</v>
      </c>
      <c r="N833" s="22" t="s">
        <v>1098</v>
      </c>
      <c r="O833" s="22"/>
      <c r="P833" s="22"/>
      <c r="Q833" s="19" t="s">
        <v>33</v>
      </c>
      <c r="R833" s="19" t="s">
        <v>1102</v>
      </c>
      <c r="S833" s="22" t="s">
        <v>34</v>
      </c>
    </row>
    <row r="834" ht="66" customHeight="1" spans="1:19">
      <c r="A834" s="16">
        <v>368</v>
      </c>
      <c r="B834" s="29" t="s">
        <v>1096</v>
      </c>
      <c r="C834" s="15" t="s">
        <v>1939</v>
      </c>
      <c r="D834" s="22" t="s">
        <v>1098</v>
      </c>
      <c r="E834" s="19" t="s">
        <v>850</v>
      </c>
      <c r="F834" s="19" t="s">
        <v>51</v>
      </c>
      <c r="G834" s="19" t="s">
        <v>224</v>
      </c>
      <c r="H834" s="19" t="s">
        <v>1940</v>
      </c>
      <c r="I834" s="19" t="s">
        <v>1941</v>
      </c>
      <c r="J834" s="21">
        <v>78.5762</v>
      </c>
      <c r="K834" s="19" t="s">
        <v>885</v>
      </c>
      <c r="L834" s="19">
        <v>81</v>
      </c>
      <c r="M834" s="22" t="s">
        <v>1098</v>
      </c>
      <c r="N834" s="22" t="s">
        <v>1098</v>
      </c>
      <c r="O834" s="22"/>
      <c r="P834" s="22"/>
      <c r="Q834" s="19" t="s">
        <v>33</v>
      </c>
      <c r="R834" s="19" t="s">
        <v>1102</v>
      </c>
      <c r="S834" s="22" t="s">
        <v>34</v>
      </c>
    </row>
    <row r="835" ht="40" customHeight="1" spans="1:19">
      <c r="A835" s="16">
        <v>369</v>
      </c>
      <c r="B835" s="29" t="s">
        <v>1096</v>
      </c>
      <c r="C835" s="15" t="s">
        <v>1942</v>
      </c>
      <c r="D835" s="22" t="s">
        <v>1098</v>
      </c>
      <c r="E835" s="19" t="s">
        <v>850</v>
      </c>
      <c r="F835" s="19" t="s">
        <v>77</v>
      </c>
      <c r="G835" s="19" t="s">
        <v>449</v>
      </c>
      <c r="H835" s="19" t="s">
        <v>1943</v>
      </c>
      <c r="I835" s="19" t="s">
        <v>1944</v>
      </c>
      <c r="J835" s="19">
        <v>10</v>
      </c>
      <c r="K835" s="19" t="s">
        <v>885</v>
      </c>
      <c r="L835" s="19">
        <v>10</v>
      </c>
      <c r="M835" s="22" t="s">
        <v>1098</v>
      </c>
      <c r="N835" s="22" t="s">
        <v>1098</v>
      </c>
      <c r="O835" s="22"/>
      <c r="P835" s="22"/>
      <c r="Q835" s="19" t="s">
        <v>33</v>
      </c>
      <c r="R835" s="19" t="s">
        <v>1102</v>
      </c>
      <c r="S835" s="22" t="s">
        <v>34</v>
      </c>
    </row>
    <row r="836" ht="40" customHeight="1" spans="1:19">
      <c r="A836" s="16">
        <v>370</v>
      </c>
      <c r="B836" s="29" t="s">
        <v>1096</v>
      </c>
      <c r="C836" s="15" t="s">
        <v>1945</v>
      </c>
      <c r="D836" s="22" t="s">
        <v>1098</v>
      </c>
      <c r="E836" s="19" t="s">
        <v>850</v>
      </c>
      <c r="F836" s="19" t="s">
        <v>77</v>
      </c>
      <c r="G836" s="19" t="s">
        <v>78</v>
      </c>
      <c r="H836" s="19" t="s">
        <v>34</v>
      </c>
      <c r="I836" s="19" t="s">
        <v>1946</v>
      </c>
      <c r="J836" s="19">
        <v>8.4</v>
      </c>
      <c r="K836" s="19" t="s">
        <v>885</v>
      </c>
      <c r="L836" s="19">
        <v>8.4</v>
      </c>
      <c r="M836" s="22" t="s">
        <v>1098</v>
      </c>
      <c r="N836" s="22" t="s">
        <v>1098</v>
      </c>
      <c r="O836" s="22"/>
      <c r="P836" s="22"/>
      <c r="Q836" s="19" t="s">
        <v>33</v>
      </c>
      <c r="R836" s="19" t="s">
        <v>1102</v>
      </c>
      <c r="S836" s="22" t="s">
        <v>34</v>
      </c>
    </row>
    <row r="837" ht="40" customHeight="1" spans="1:19">
      <c r="A837" s="16">
        <v>371</v>
      </c>
      <c r="B837" s="29" t="s">
        <v>1096</v>
      </c>
      <c r="C837" s="15" t="s">
        <v>1947</v>
      </c>
      <c r="D837" s="22" t="s">
        <v>1098</v>
      </c>
      <c r="E837" s="19" t="s">
        <v>850</v>
      </c>
      <c r="F837" s="19" t="s">
        <v>77</v>
      </c>
      <c r="G837" s="19" t="s">
        <v>449</v>
      </c>
      <c r="H837" s="19" t="s">
        <v>34</v>
      </c>
      <c r="I837" s="19" t="s">
        <v>1948</v>
      </c>
      <c r="J837" s="19">
        <v>18.89</v>
      </c>
      <c r="K837" s="19" t="s">
        <v>885</v>
      </c>
      <c r="L837" s="19">
        <v>18.89</v>
      </c>
      <c r="M837" s="22" t="s">
        <v>1098</v>
      </c>
      <c r="N837" s="22" t="s">
        <v>1098</v>
      </c>
      <c r="O837" s="22"/>
      <c r="P837" s="22"/>
      <c r="Q837" s="19" t="s">
        <v>33</v>
      </c>
      <c r="R837" s="19" t="s">
        <v>1102</v>
      </c>
      <c r="S837" s="22" t="s">
        <v>34</v>
      </c>
    </row>
    <row r="838" ht="40" customHeight="1" spans="1:19">
      <c r="A838" s="16">
        <v>372</v>
      </c>
      <c r="B838" s="29" t="s">
        <v>1096</v>
      </c>
      <c r="C838" s="15" t="s">
        <v>1949</v>
      </c>
      <c r="D838" s="22" t="s">
        <v>1098</v>
      </c>
      <c r="E838" s="19" t="s">
        <v>734</v>
      </c>
      <c r="F838" s="19" t="s">
        <v>51</v>
      </c>
      <c r="G838" s="19" t="s">
        <v>221</v>
      </c>
      <c r="H838" s="19" t="s">
        <v>34</v>
      </c>
      <c r="I838" s="19" t="s">
        <v>1950</v>
      </c>
      <c r="J838" s="19">
        <v>21.0831</v>
      </c>
      <c r="K838" s="19" t="s">
        <v>885</v>
      </c>
      <c r="L838" s="19">
        <v>22.4</v>
      </c>
      <c r="M838" s="22" t="s">
        <v>1098</v>
      </c>
      <c r="N838" s="22" t="s">
        <v>1098</v>
      </c>
      <c r="O838" s="22"/>
      <c r="P838" s="22"/>
      <c r="Q838" s="19" t="s">
        <v>33</v>
      </c>
      <c r="R838" s="19" t="s">
        <v>1102</v>
      </c>
      <c r="S838" s="22" t="s">
        <v>34</v>
      </c>
    </row>
    <row r="839" ht="40" customHeight="1" spans="1:19">
      <c r="A839" s="16">
        <v>373</v>
      </c>
      <c r="B839" s="29" t="s">
        <v>1096</v>
      </c>
      <c r="C839" s="15" t="s">
        <v>1951</v>
      </c>
      <c r="D839" s="22" t="s">
        <v>1098</v>
      </c>
      <c r="E839" s="19" t="s">
        <v>850</v>
      </c>
      <c r="F839" s="19" t="s">
        <v>51</v>
      </c>
      <c r="G839" s="19" t="s">
        <v>52</v>
      </c>
      <c r="H839" s="19" t="s">
        <v>34</v>
      </c>
      <c r="I839" s="19" t="s">
        <v>1952</v>
      </c>
      <c r="J839" s="19">
        <v>2.9</v>
      </c>
      <c r="K839" s="19" t="s">
        <v>885</v>
      </c>
      <c r="L839" s="19">
        <v>2.9</v>
      </c>
      <c r="M839" s="22" t="s">
        <v>1098</v>
      </c>
      <c r="N839" s="22" t="s">
        <v>1098</v>
      </c>
      <c r="O839" s="22"/>
      <c r="P839" s="22"/>
      <c r="Q839" s="19" t="s">
        <v>33</v>
      </c>
      <c r="R839" s="19" t="s">
        <v>1102</v>
      </c>
      <c r="S839" s="22" t="s">
        <v>34</v>
      </c>
    </row>
    <row r="840" ht="40" customHeight="1" spans="1:19">
      <c r="A840" s="16">
        <v>374</v>
      </c>
      <c r="B840" s="29" t="s">
        <v>1096</v>
      </c>
      <c r="C840" s="15" t="s">
        <v>1953</v>
      </c>
      <c r="D840" s="22" t="s">
        <v>1098</v>
      </c>
      <c r="E840" s="19" t="s">
        <v>850</v>
      </c>
      <c r="F840" s="19" t="s">
        <v>51</v>
      </c>
      <c r="G840" s="19" t="s">
        <v>52</v>
      </c>
      <c r="H840" s="19" t="s">
        <v>34</v>
      </c>
      <c r="I840" s="19" t="s">
        <v>1954</v>
      </c>
      <c r="J840" s="19">
        <v>26.5</v>
      </c>
      <c r="K840" s="19" t="s">
        <v>885</v>
      </c>
      <c r="L840" s="19">
        <v>26.5</v>
      </c>
      <c r="M840" s="22" t="s">
        <v>1098</v>
      </c>
      <c r="N840" s="22" t="s">
        <v>1098</v>
      </c>
      <c r="O840" s="22"/>
      <c r="P840" s="22"/>
      <c r="Q840" s="19" t="s">
        <v>33</v>
      </c>
      <c r="R840" s="19" t="s">
        <v>1102</v>
      </c>
      <c r="S840" s="22" t="s">
        <v>34</v>
      </c>
    </row>
    <row r="841" ht="40" customHeight="1" spans="1:19">
      <c r="A841" s="16">
        <v>375</v>
      </c>
      <c r="B841" s="29" t="s">
        <v>1096</v>
      </c>
      <c r="C841" s="15" t="s">
        <v>1955</v>
      </c>
      <c r="D841" s="22" t="s">
        <v>1098</v>
      </c>
      <c r="E841" s="19" t="s">
        <v>734</v>
      </c>
      <c r="F841" s="19" t="s">
        <v>46</v>
      </c>
      <c r="G841" s="19" t="s">
        <v>133</v>
      </c>
      <c r="H841" s="19" t="s">
        <v>34</v>
      </c>
      <c r="I841" s="19" t="s">
        <v>1956</v>
      </c>
      <c r="J841" s="19">
        <v>6.55</v>
      </c>
      <c r="K841" s="19" t="s">
        <v>885</v>
      </c>
      <c r="L841" s="19">
        <v>6.55</v>
      </c>
      <c r="M841" s="22" t="s">
        <v>1098</v>
      </c>
      <c r="N841" s="22" t="s">
        <v>1098</v>
      </c>
      <c r="O841" s="22"/>
      <c r="P841" s="22"/>
      <c r="Q841" s="19" t="s">
        <v>33</v>
      </c>
      <c r="R841" s="19" t="s">
        <v>1102</v>
      </c>
      <c r="S841" s="19" t="s">
        <v>34</v>
      </c>
    </row>
    <row r="842" ht="40" customHeight="1" spans="1:19">
      <c r="A842" s="16">
        <v>376</v>
      </c>
      <c r="B842" s="29" t="s">
        <v>1096</v>
      </c>
      <c r="C842" s="15" t="s">
        <v>1957</v>
      </c>
      <c r="D842" s="22" t="s">
        <v>1098</v>
      </c>
      <c r="E842" s="19" t="s">
        <v>850</v>
      </c>
      <c r="F842" s="19" t="s">
        <v>51</v>
      </c>
      <c r="G842" s="19" t="s">
        <v>52</v>
      </c>
      <c r="H842" s="19" t="s">
        <v>34</v>
      </c>
      <c r="I842" s="19" t="s">
        <v>1958</v>
      </c>
      <c r="J842" s="19">
        <v>126.5186</v>
      </c>
      <c r="K842" s="19" t="s">
        <v>885</v>
      </c>
      <c r="L842" s="19">
        <v>135</v>
      </c>
      <c r="M842" s="22" t="s">
        <v>1098</v>
      </c>
      <c r="N842" s="22" t="s">
        <v>1098</v>
      </c>
      <c r="O842" s="22"/>
      <c r="P842" s="22"/>
      <c r="Q842" s="19" t="s">
        <v>33</v>
      </c>
      <c r="R842" s="19" t="s">
        <v>1102</v>
      </c>
      <c r="S842" s="19" t="s">
        <v>34</v>
      </c>
    </row>
    <row r="843" ht="40" customHeight="1" spans="1:19">
      <c r="A843" s="16">
        <v>377</v>
      </c>
      <c r="B843" s="29" t="s">
        <v>1096</v>
      </c>
      <c r="C843" s="15" t="s">
        <v>1959</v>
      </c>
      <c r="D843" s="22" t="s">
        <v>1098</v>
      </c>
      <c r="E843" s="19" t="s">
        <v>850</v>
      </c>
      <c r="F843" s="19" t="s">
        <v>28</v>
      </c>
      <c r="G843" s="19" t="s">
        <v>363</v>
      </c>
      <c r="H843" s="19" t="s">
        <v>34</v>
      </c>
      <c r="I843" s="19" t="s">
        <v>1960</v>
      </c>
      <c r="J843" s="19">
        <v>63</v>
      </c>
      <c r="K843" s="19" t="s">
        <v>1646</v>
      </c>
      <c r="L843" s="19">
        <v>63</v>
      </c>
      <c r="M843" s="22" t="s">
        <v>1098</v>
      </c>
      <c r="N843" s="22" t="s">
        <v>1098</v>
      </c>
      <c r="O843" s="22"/>
      <c r="P843" s="22"/>
      <c r="Q843" s="19" t="s">
        <v>33</v>
      </c>
      <c r="R843" s="19" t="s">
        <v>1102</v>
      </c>
      <c r="S843" s="19" t="s">
        <v>34</v>
      </c>
    </row>
    <row r="844" s="1" customFormat="1" ht="86" customHeight="1" spans="1:19">
      <c r="A844" s="16">
        <v>378</v>
      </c>
      <c r="B844" s="39" t="s">
        <v>1096</v>
      </c>
      <c r="C844" s="15" t="s">
        <v>1961</v>
      </c>
      <c r="D844" s="31" t="s">
        <v>1098</v>
      </c>
      <c r="E844" s="32" t="s">
        <v>850</v>
      </c>
      <c r="F844" s="31" t="s">
        <v>115</v>
      </c>
      <c r="G844" s="32" t="s">
        <v>94</v>
      </c>
      <c r="H844" s="32" t="s">
        <v>34</v>
      </c>
      <c r="I844" s="19" t="s">
        <v>1962</v>
      </c>
      <c r="J844" s="32">
        <f>40.9+3.6</f>
        <v>44.5</v>
      </c>
      <c r="K844" s="19" t="s">
        <v>1963</v>
      </c>
      <c r="L844" s="32">
        <f>43.8+3.6</f>
        <v>47.4</v>
      </c>
      <c r="M844" s="31" t="s">
        <v>1098</v>
      </c>
      <c r="N844" s="31" t="s">
        <v>1098</v>
      </c>
      <c r="O844" s="31"/>
      <c r="P844" s="31"/>
      <c r="Q844" s="32" t="s">
        <v>33</v>
      </c>
      <c r="R844" s="32" t="s">
        <v>1102</v>
      </c>
      <c r="S844" s="32" t="s">
        <v>34</v>
      </c>
    </row>
    <row r="845" ht="40" customHeight="1" spans="1:19">
      <c r="A845" s="16">
        <v>379</v>
      </c>
      <c r="B845" s="29" t="s">
        <v>1096</v>
      </c>
      <c r="C845" s="15" t="s">
        <v>1964</v>
      </c>
      <c r="D845" s="22" t="s">
        <v>1098</v>
      </c>
      <c r="E845" s="19" t="s">
        <v>734</v>
      </c>
      <c r="F845" s="19" t="s">
        <v>77</v>
      </c>
      <c r="G845" s="19" t="s">
        <v>78</v>
      </c>
      <c r="H845" s="19" t="s">
        <v>34</v>
      </c>
      <c r="I845" s="19" t="s">
        <v>1965</v>
      </c>
      <c r="J845" s="19">
        <v>25.9177</v>
      </c>
      <c r="K845" s="19" t="s">
        <v>1646</v>
      </c>
      <c r="L845" s="19">
        <v>26.1</v>
      </c>
      <c r="M845" s="22" t="s">
        <v>1098</v>
      </c>
      <c r="N845" s="22" t="s">
        <v>1098</v>
      </c>
      <c r="O845" s="22"/>
      <c r="P845" s="22"/>
      <c r="Q845" s="19" t="s">
        <v>33</v>
      </c>
      <c r="R845" s="19" t="s">
        <v>1102</v>
      </c>
      <c r="S845" s="19" t="s">
        <v>34</v>
      </c>
    </row>
    <row r="846" ht="40" customHeight="1" spans="1:19">
      <c r="A846" s="16">
        <v>380</v>
      </c>
      <c r="B846" s="29" t="s">
        <v>1096</v>
      </c>
      <c r="C846" s="15" t="s">
        <v>1966</v>
      </c>
      <c r="D846" s="22" t="s">
        <v>1098</v>
      </c>
      <c r="E846" s="19" t="s">
        <v>734</v>
      </c>
      <c r="F846" s="19" t="s">
        <v>41</v>
      </c>
      <c r="G846" s="19" t="s">
        <v>522</v>
      </c>
      <c r="H846" s="19" t="s">
        <v>34</v>
      </c>
      <c r="I846" s="19" t="s">
        <v>1967</v>
      </c>
      <c r="J846" s="19">
        <v>15</v>
      </c>
      <c r="K846" s="19" t="s">
        <v>1646</v>
      </c>
      <c r="L846" s="19">
        <v>15</v>
      </c>
      <c r="M846" s="22" t="s">
        <v>1098</v>
      </c>
      <c r="N846" s="22" t="s">
        <v>1098</v>
      </c>
      <c r="O846" s="22"/>
      <c r="P846" s="22"/>
      <c r="Q846" s="19" t="s">
        <v>33</v>
      </c>
      <c r="R846" s="19" t="s">
        <v>1102</v>
      </c>
      <c r="S846" s="19" t="s">
        <v>34</v>
      </c>
    </row>
    <row r="847" ht="40" customHeight="1" spans="1:19">
      <c r="A847" s="16">
        <v>381</v>
      </c>
      <c r="B847" s="29" t="s">
        <v>1096</v>
      </c>
      <c r="C847" s="15" t="s">
        <v>1968</v>
      </c>
      <c r="D847" s="22" t="s">
        <v>1098</v>
      </c>
      <c r="E847" s="19" t="s">
        <v>734</v>
      </c>
      <c r="F847" s="21" t="s">
        <v>56</v>
      </c>
      <c r="G847" s="19" t="s">
        <v>190</v>
      </c>
      <c r="H847" s="19" t="s">
        <v>34</v>
      </c>
      <c r="I847" s="19" t="s">
        <v>1969</v>
      </c>
      <c r="J847" s="19">
        <v>20</v>
      </c>
      <c r="K847" s="19" t="s">
        <v>1646</v>
      </c>
      <c r="L847" s="19">
        <v>20</v>
      </c>
      <c r="M847" s="22" t="s">
        <v>1098</v>
      </c>
      <c r="N847" s="22" t="s">
        <v>1098</v>
      </c>
      <c r="O847" s="22"/>
      <c r="P847" s="22"/>
      <c r="Q847" s="19" t="s">
        <v>33</v>
      </c>
      <c r="R847" s="19" t="s">
        <v>1102</v>
      </c>
      <c r="S847" s="19" t="s">
        <v>34</v>
      </c>
    </row>
    <row r="848" ht="40" customHeight="1" spans="1:19">
      <c r="A848" s="16">
        <v>382</v>
      </c>
      <c r="B848" s="29" t="s">
        <v>1096</v>
      </c>
      <c r="C848" s="15" t="s">
        <v>1970</v>
      </c>
      <c r="D848" s="22" t="s">
        <v>1098</v>
      </c>
      <c r="E848" s="19" t="s">
        <v>850</v>
      </c>
      <c r="F848" s="21" t="s">
        <v>120</v>
      </c>
      <c r="G848" s="19" t="s">
        <v>127</v>
      </c>
      <c r="H848" s="19" t="s">
        <v>1971</v>
      </c>
      <c r="I848" s="19" t="s">
        <v>1972</v>
      </c>
      <c r="J848" s="19">
        <v>7.8577</v>
      </c>
      <c r="K848" s="19" t="s">
        <v>1646</v>
      </c>
      <c r="L848" s="19">
        <v>8</v>
      </c>
      <c r="M848" s="22" t="s">
        <v>1098</v>
      </c>
      <c r="N848" s="22" t="s">
        <v>1098</v>
      </c>
      <c r="O848" s="22"/>
      <c r="P848" s="22"/>
      <c r="Q848" s="19" t="s">
        <v>33</v>
      </c>
      <c r="R848" s="19" t="s">
        <v>1102</v>
      </c>
      <c r="S848" s="19" t="s">
        <v>34</v>
      </c>
    </row>
    <row r="849" ht="59" customHeight="1" spans="1:19">
      <c r="A849" s="16">
        <v>383</v>
      </c>
      <c r="B849" s="29" t="s">
        <v>1096</v>
      </c>
      <c r="C849" s="15" t="s">
        <v>1973</v>
      </c>
      <c r="D849" s="22" t="s">
        <v>1098</v>
      </c>
      <c r="E849" s="19" t="s">
        <v>734</v>
      </c>
      <c r="F849" s="19" t="s">
        <v>36</v>
      </c>
      <c r="G849" s="19" t="s">
        <v>37</v>
      </c>
      <c r="H849" s="19" t="s">
        <v>34</v>
      </c>
      <c r="I849" s="19" t="s">
        <v>1974</v>
      </c>
      <c r="J849" s="19">
        <v>5.35</v>
      </c>
      <c r="K849" s="19" t="s">
        <v>1646</v>
      </c>
      <c r="L849" s="19">
        <v>5.35</v>
      </c>
      <c r="M849" s="22" t="s">
        <v>1098</v>
      </c>
      <c r="N849" s="22" t="s">
        <v>1098</v>
      </c>
      <c r="O849" s="22"/>
      <c r="P849" s="22"/>
      <c r="Q849" s="19" t="s">
        <v>33</v>
      </c>
      <c r="R849" s="19" t="s">
        <v>1102</v>
      </c>
      <c r="S849" s="19" t="s">
        <v>34</v>
      </c>
    </row>
    <row r="850" ht="59" customHeight="1" spans="1:19">
      <c r="A850" s="16">
        <v>384</v>
      </c>
      <c r="B850" s="29" t="s">
        <v>1096</v>
      </c>
      <c r="C850" s="15" t="s">
        <v>1975</v>
      </c>
      <c r="D850" s="22" t="s">
        <v>1098</v>
      </c>
      <c r="E850" s="19" t="s">
        <v>734</v>
      </c>
      <c r="F850" s="19" t="s">
        <v>41</v>
      </c>
      <c r="G850" s="19" t="s">
        <v>511</v>
      </c>
      <c r="H850" s="19" t="s">
        <v>34</v>
      </c>
      <c r="I850" s="19" t="s">
        <v>1976</v>
      </c>
      <c r="J850" s="19">
        <v>15</v>
      </c>
      <c r="K850" s="19" t="s">
        <v>1646</v>
      </c>
      <c r="L850" s="19">
        <v>15</v>
      </c>
      <c r="M850" s="22" t="s">
        <v>1098</v>
      </c>
      <c r="N850" s="22" t="s">
        <v>1098</v>
      </c>
      <c r="O850" s="22"/>
      <c r="P850" s="22"/>
      <c r="Q850" s="19" t="s">
        <v>33</v>
      </c>
      <c r="R850" s="19" t="s">
        <v>1102</v>
      </c>
      <c r="S850" s="19" t="s">
        <v>34</v>
      </c>
    </row>
    <row r="851" ht="59" customHeight="1" spans="1:19">
      <c r="A851" s="16">
        <v>385</v>
      </c>
      <c r="B851" s="29" t="s">
        <v>1096</v>
      </c>
      <c r="C851" s="15" t="s">
        <v>1977</v>
      </c>
      <c r="D851" s="22" t="s">
        <v>1098</v>
      </c>
      <c r="E851" s="19" t="s">
        <v>734</v>
      </c>
      <c r="F851" s="19" t="s">
        <v>36</v>
      </c>
      <c r="G851" s="19" t="s">
        <v>37</v>
      </c>
      <c r="H851" s="19" t="s">
        <v>34</v>
      </c>
      <c r="I851" s="19" t="s">
        <v>1978</v>
      </c>
      <c r="J851" s="19">
        <v>3</v>
      </c>
      <c r="K851" s="19" t="s">
        <v>1646</v>
      </c>
      <c r="L851" s="19">
        <v>3</v>
      </c>
      <c r="M851" s="22" t="s">
        <v>1098</v>
      </c>
      <c r="N851" s="22" t="s">
        <v>1098</v>
      </c>
      <c r="O851" s="22"/>
      <c r="P851" s="22"/>
      <c r="Q851" s="19" t="s">
        <v>33</v>
      </c>
      <c r="R851" s="19" t="s">
        <v>1102</v>
      </c>
      <c r="S851" s="19" t="s">
        <v>34</v>
      </c>
    </row>
    <row r="852" ht="59" customHeight="1" spans="1:19">
      <c r="A852" s="16">
        <v>386</v>
      </c>
      <c r="B852" s="29" t="s">
        <v>1096</v>
      </c>
      <c r="C852" s="15" t="s">
        <v>1979</v>
      </c>
      <c r="D852" s="22" t="s">
        <v>1098</v>
      </c>
      <c r="E852" s="19" t="s">
        <v>850</v>
      </c>
      <c r="F852" s="21" t="s">
        <v>56</v>
      </c>
      <c r="G852" s="19" t="s">
        <v>207</v>
      </c>
      <c r="H852" s="19" t="s">
        <v>34</v>
      </c>
      <c r="I852" s="19" t="s">
        <v>1980</v>
      </c>
      <c r="J852" s="19">
        <v>14.35</v>
      </c>
      <c r="K852" s="19" t="s">
        <v>1646</v>
      </c>
      <c r="L852" s="19">
        <v>15</v>
      </c>
      <c r="M852" s="22" t="s">
        <v>1098</v>
      </c>
      <c r="N852" s="22" t="s">
        <v>1098</v>
      </c>
      <c r="O852" s="22"/>
      <c r="P852" s="22"/>
      <c r="Q852" s="19" t="s">
        <v>33</v>
      </c>
      <c r="R852" s="19" t="s">
        <v>1102</v>
      </c>
      <c r="S852" s="19" t="s">
        <v>34</v>
      </c>
    </row>
    <row r="853" ht="59" customHeight="1" spans="1:19">
      <c r="A853" s="16">
        <v>387</v>
      </c>
      <c r="B853" s="29" t="s">
        <v>1096</v>
      </c>
      <c r="C853" s="15" t="s">
        <v>1981</v>
      </c>
      <c r="D853" s="22" t="s">
        <v>1098</v>
      </c>
      <c r="E853" s="19" t="s">
        <v>850</v>
      </c>
      <c r="F853" s="19" t="s">
        <v>36</v>
      </c>
      <c r="G853" s="19" t="s">
        <v>124</v>
      </c>
      <c r="H853" s="19" t="s">
        <v>34</v>
      </c>
      <c r="I853" s="19" t="s">
        <v>1982</v>
      </c>
      <c r="J853" s="19">
        <v>12.5</v>
      </c>
      <c r="K853" s="19" t="s">
        <v>1983</v>
      </c>
      <c r="L853" s="19">
        <v>12.5</v>
      </c>
      <c r="M853" s="22" t="s">
        <v>1098</v>
      </c>
      <c r="N853" s="22" t="s">
        <v>1098</v>
      </c>
      <c r="O853" s="22"/>
      <c r="P853" s="22"/>
      <c r="Q853" s="19" t="s">
        <v>33</v>
      </c>
      <c r="R853" s="19" t="s">
        <v>1102</v>
      </c>
      <c r="S853" s="19" t="s">
        <v>34</v>
      </c>
    </row>
    <row r="854" ht="59" customHeight="1" spans="1:19">
      <c r="A854" s="16">
        <v>388</v>
      </c>
      <c r="B854" s="29" t="s">
        <v>1096</v>
      </c>
      <c r="C854" s="15" t="s">
        <v>1984</v>
      </c>
      <c r="D854" s="22" t="s">
        <v>1098</v>
      </c>
      <c r="E854" s="19" t="s">
        <v>850</v>
      </c>
      <c r="F854" s="19" t="s">
        <v>41</v>
      </c>
      <c r="G854" s="19" t="s">
        <v>509</v>
      </c>
      <c r="H854" s="19" t="s">
        <v>34</v>
      </c>
      <c r="I854" s="19" t="s">
        <v>1985</v>
      </c>
      <c r="J854" s="19">
        <v>3</v>
      </c>
      <c r="K854" s="19" t="s">
        <v>1646</v>
      </c>
      <c r="L854" s="19">
        <v>3</v>
      </c>
      <c r="M854" s="22" t="s">
        <v>1098</v>
      </c>
      <c r="N854" s="22" t="s">
        <v>1098</v>
      </c>
      <c r="O854" s="22"/>
      <c r="P854" s="22"/>
      <c r="Q854" s="19" t="s">
        <v>33</v>
      </c>
      <c r="R854" s="19" t="s">
        <v>1102</v>
      </c>
      <c r="S854" s="19" t="s">
        <v>34</v>
      </c>
    </row>
    <row r="855" ht="59" customHeight="1" spans="1:19">
      <c r="A855" s="16">
        <v>389</v>
      </c>
      <c r="B855" s="29" t="s">
        <v>1096</v>
      </c>
      <c r="C855" s="15" t="s">
        <v>1986</v>
      </c>
      <c r="D855" s="22" t="s">
        <v>1098</v>
      </c>
      <c r="E855" s="19" t="s">
        <v>734</v>
      </c>
      <c r="F855" s="21" t="s">
        <v>120</v>
      </c>
      <c r="G855" s="19" t="s">
        <v>130</v>
      </c>
      <c r="H855" s="19" t="s">
        <v>34</v>
      </c>
      <c r="I855" s="19" t="s">
        <v>1987</v>
      </c>
      <c r="J855" s="19">
        <v>33.47</v>
      </c>
      <c r="K855" s="19" t="s">
        <v>99</v>
      </c>
      <c r="L855" s="19">
        <v>34.5</v>
      </c>
      <c r="M855" s="22" t="s">
        <v>1098</v>
      </c>
      <c r="N855" s="22" t="s">
        <v>1098</v>
      </c>
      <c r="O855" s="22"/>
      <c r="P855" s="22"/>
      <c r="Q855" s="19" t="s">
        <v>33</v>
      </c>
      <c r="R855" s="19" t="s">
        <v>1102</v>
      </c>
      <c r="S855" s="19" t="s">
        <v>34</v>
      </c>
    </row>
    <row r="856" ht="59" customHeight="1" spans="1:19">
      <c r="A856" s="16">
        <v>390</v>
      </c>
      <c r="B856" s="29" t="s">
        <v>1096</v>
      </c>
      <c r="C856" s="15" t="s">
        <v>1988</v>
      </c>
      <c r="D856" s="22" t="s">
        <v>1098</v>
      </c>
      <c r="E856" s="19" t="s">
        <v>734</v>
      </c>
      <c r="F856" s="19" t="s">
        <v>64</v>
      </c>
      <c r="G856" s="19" t="s">
        <v>252</v>
      </c>
      <c r="H856" s="19" t="s">
        <v>34</v>
      </c>
      <c r="I856" s="19" t="s">
        <v>1989</v>
      </c>
      <c r="J856" s="19">
        <v>64.4</v>
      </c>
      <c r="K856" s="19" t="s">
        <v>99</v>
      </c>
      <c r="L856" s="19">
        <v>65</v>
      </c>
      <c r="M856" s="22" t="s">
        <v>1098</v>
      </c>
      <c r="N856" s="22" t="s">
        <v>1098</v>
      </c>
      <c r="O856" s="22"/>
      <c r="P856" s="22"/>
      <c r="Q856" s="19" t="s">
        <v>33</v>
      </c>
      <c r="R856" s="19" t="s">
        <v>1102</v>
      </c>
      <c r="S856" s="19" t="s">
        <v>34</v>
      </c>
    </row>
    <row r="857" ht="59" customHeight="1" spans="1:19">
      <c r="A857" s="16">
        <v>391</v>
      </c>
      <c r="B857" s="29" t="s">
        <v>1096</v>
      </c>
      <c r="C857" s="15" t="s">
        <v>1990</v>
      </c>
      <c r="D857" s="22" t="s">
        <v>1098</v>
      </c>
      <c r="E857" s="19" t="s">
        <v>734</v>
      </c>
      <c r="F857" s="19" t="s">
        <v>46</v>
      </c>
      <c r="G857" s="22" t="s">
        <v>430</v>
      </c>
      <c r="H857" s="22" t="s">
        <v>34</v>
      </c>
      <c r="I857" s="19" t="s">
        <v>1991</v>
      </c>
      <c r="J857" s="19">
        <v>66.5002</v>
      </c>
      <c r="K857" s="19" t="s">
        <v>99</v>
      </c>
      <c r="L857" s="19">
        <v>73.5</v>
      </c>
      <c r="M857" s="22" t="s">
        <v>1098</v>
      </c>
      <c r="N857" s="22" t="s">
        <v>1098</v>
      </c>
      <c r="O857" s="22"/>
      <c r="P857" s="22"/>
      <c r="Q857" s="19" t="s">
        <v>33</v>
      </c>
      <c r="R857" s="19" t="s">
        <v>1102</v>
      </c>
      <c r="S857" s="19" t="s">
        <v>34</v>
      </c>
    </row>
    <row r="858" ht="59" customHeight="1" spans="1:19">
      <c r="A858" s="16">
        <v>392</v>
      </c>
      <c r="B858" s="29" t="s">
        <v>1096</v>
      </c>
      <c r="C858" s="15" t="s">
        <v>1992</v>
      </c>
      <c r="D858" s="22" t="s">
        <v>1098</v>
      </c>
      <c r="E858" s="19" t="s">
        <v>734</v>
      </c>
      <c r="F858" s="21" t="s">
        <v>56</v>
      </c>
      <c r="G858" s="22" t="s">
        <v>476</v>
      </c>
      <c r="H858" s="22" t="s">
        <v>34</v>
      </c>
      <c r="I858" s="19" t="s">
        <v>1993</v>
      </c>
      <c r="J858" s="19">
        <v>45</v>
      </c>
      <c r="K858" s="19" t="s">
        <v>99</v>
      </c>
      <c r="L858" s="19">
        <v>45</v>
      </c>
      <c r="M858" s="22" t="s">
        <v>1098</v>
      </c>
      <c r="N858" s="22" t="s">
        <v>1098</v>
      </c>
      <c r="O858" s="22"/>
      <c r="P858" s="22"/>
      <c r="Q858" s="19" t="s">
        <v>33</v>
      </c>
      <c r="R858" s="19" t="s">
        <v>1102</v>
      </c>
      <c r="S858" s="19" t="s">
        <v>34</v>
      </c>
    </row>
    <row r="859" ht="59" customHeight="1" spans="1:19">
      <c r="A859" s="16">
        <v>393</v>
      </c>
      <c r="B859" s="29" t="s">
        <v>1096</v>
      </c>
      <c r="C859" s="15" t="s">
        <v>1994</v>
      </c>
      <c r="D859" s="22" t="s">
        <v>1098</v>
      </c>
      <c r="E859" s="19" t="s">
        <v>734</v>
      </c>
      <c r="F859" s="19" t="s">
        <v>51</v>
      </c>
      <c r="G859" s="22" t="s">
        <v>531</v>
      </c>
      <c r="H859" s="22" t="s">
        <v>34</v>
      </c>
      <c r="I859" s="19" t="s">
        <v>1995</v>
      </c>
      <c r="J859" s="19">
        <v>44.94</v>
      </c>
      <c r="K859" s="19" t="s">
        <v>99</v>
      </c>
      <c r="L859" s="19">
        <v>49.5</v>
      </c>
      <c r="M859" s="22" t="s">
        <v>1098</v>
      </c>
      <c r="N859" s="22" t="s">
        <v>1098</v>
      </c>
      <c r="O859" s="22"/>
      <c r="P859" s="22"/>
      <c r="Q859" s="19" t="s">
        <v>33</v>
      </c>
      <c r="R859" s="19" t="s">
        <v>1102</v>
      </c>
      <c r="S859" s="19" t="s">
        <v>34</v>
      </c>
    </row>
    <row r="860" ht="59" customHeight="1" spans="1:19">
      <c r="A860" s="16">
        <v>394</v>
      </c>
      <c r="B860" s="29" t="s">
        <v>1096</v>
      </c>
      <c r="C860" s="15" t="s">
        <v>1996</v>
      </c>
      <c r="D860" s="22" t="s">
        <v>1098</v>
      </c>
      <c r="E860" s="19" t="s">
        <v>734</v>
      </c>
      <c r="F860" s="19" t="s">
        <v>51</v>
      </c>
      <c r="G860" s="22" t="s">
        <v>224</v>
      </c>
      <c r="H860" s="22" t="s">
        <v>34</v>
      </c>
      <c r="I860" s="19" t="s">
        <v>1997</v>
      </c>
      <c r="J860" s="19">
        <v>105</v>
      </c>
      <c r="K860" s="19" t="s">
        <v>99</v>
      </c>
      <c r="L860" s="19">
        <v>105</v>
      </c>
      <c r="M860" s="22" t="s">
        <v>1098</v>
      </c>
      <c r="N860" s="22" t="s">
        <v>1098</v>
      </c>
      <c r="O860" s="22"/>
      <c r="P860" s="22"/>
      <c r="Q860" s="19" t="s">
        <v>33</v>
      </c>
      <c r="R860" s="19" t="s">
        <v>1102</v>
      </c>
      <c r="S860" s="19" t="s">
        <v>34</v>
      </c>
    </row>
    <row r="861" ht="57" customHeight="1" spans="1:19">
      <c r="A861" s="16">
        <v>395</v>
      </c>
      <c r="B861" s="29" t="s">
        <v>1096</v>
      </c>
      <c r="C861" s="15" t="s">
        <v>1998</v>
      </c>
      <c r="D861" s="22" t="s">
        <v>1098</v>
      </c>
      <c r="E861" s="19" t="s">
        <v>734</v>
      </c>
      <c r="F861" s="21" t="s">
        <v>56</v>
      </c>
      <c r="G861" s="22" t="s">
        <v>461</v>
      </c>
      <c r="H861" s="22" t="s">
        <v>34</v>
      </c>
      <c r="I861" s="19" t="s">
        <v>1999</v>
      </c>
      <c r="J861" s="19">
        <v>113.69</v>
      </c>
      <c r="K861" s="19" t="s">
        <v>99</v>
      </c>
      <c r="L861" s="19">
        <v>114</v>
      </c>
      <c r="M861" s="22" t="s">
        <v>1098</v>
      </c>
      <c r="N861" s="22" t="s">
        <v>1098</v>
      </c>
      <c r="O861" s="22"/>
      <c r="P861" s="22"/>
      <c r="Q861" s="19" t="s">
        <v>33</v>
      </c>
      <c r="R861" s="19" t="s">
        <v>1102</v>
      </c>
      <c r="S861" s="19" t="s">
        <v>34</v>
      </c>
    </row>
    <row r="862" ht="57" customHeight="1" spans="1:19">
      <c r="A862" s="16">
        <v>396</v>
      </c>
      <c r="B862" s="29" t="s">
        <v>1096</v>
      </c>
      <c r="C862" s="15" t="s">
        <v>2000</v>
      </c>
      <c r="D862" s="22" t="s">
        <v>1098</v>
      </c>
      <c r="E862" s="19" t="s">
        <v>734</v>
      </c>
      <c r="F862" s="19" t="s">
        <v>51</v>
      </c>
      <c r="G862" s="22" t="s">
        <v>954</v>
      </c>
      <c r="H862" s="22" t="s">
        <v>34</v>
      </c>
      <c r="I862" s="19" t="s">
        <v>2001</v>
      </c>
      <c r="J862" s="19">
        <f>72+5.1</f>
        <v>77.1</v>
      </c>
      <c r="K862" s="19" t="s">
        <v>2002</v>
      </c>
      <c r="L862" s="19">
        <f>72+5.1</f>
        <v>77.1</v>
      </c>
      <c r="M862" s="22" t="s">
        <v>1098</v>
      </c>
      <c r="N862" s="22" t="s">
        <v>1098</v>
      </c>
      <c r="O862" s="22"/>
      <c r="P862" s="22"/>
      <c r="Q862" s="19" t="s">
        <v>33</v>
      </c>
      <c r="R862" s="19" t="s">
        <v>1102</v>
      </c>
      <c r="S862" s="19" t="s">
        <v>34</v>
      </c>
    </row>
    <row r="863" ht="57" customHeight="1" spans="1:19">
      <c r="A863" s="16">
        <v>397</v>
      </c>
      <c r="B863" s="29" t="s">
        <v>1096</v>
      </c>
      <c r="C863" s="15" t="s">
        <v>2003</v>
      </c>
      <c r="D863" s="22" t="s">
        <v>1098</v>
      </c>
      <c r="E863" s="19" t="s">
        <v>734</v>
      </c>
      <c r="F863" s="19" t="s">
        <v>77</v>
      </c>
      <c r="G863" s="22" t="s">
        <v>110</v>
      </c>
      <c r="H863" s="22" t="s">
        <v>34</v>
      </c>
      <c r="I863" s="19" t="s">
        <v>2004</v>
      </c>
      <c r="J863" s="19">
        <v>5</v>
      </c>
      <c r="K863" s="19" t="s">
        <v>99</v>
      </c>
      <c r="L863" s="19">
        <v>5</v>
      </c>
      <c r="M863" s="22" t="s">
        <v>1098</v>
      </c>
      <c r="N863" s="22" t="s">
        <v>1098</v>
      </c>
      <c r="O863" s="22"/>
      <c r="P863" s="22"/>
      <c r="Q863" s="19" t="s">
        <v>33</v>
      </c>
      <c r="R863" s="19" t="s">
        <v>1102</v>
      </c>
      <c r="S863" s="19" t="s">
        <v>34</v>
      </c>
    </row>
    <row r="864" ht="57" customHeight="1" spans="1:19">
      <c r="A864" s="16">
        <v>398</v>
      </c>
      <c r="B864" s="29" t="s">
        <v>1096</v>
      </c>
      <c r="C864" s="15" t="s">
        <v>2005</v>
      </c>
      <c r="D864" s="22" t="s">
        <v>1098</v>
      </c>
      <c r="E864" s="19" t="s">
        <v>734</v>
      </c>
      <c r="F864" s="19" t="s">
        <v>51</v>
      </c>
      <c r="G864" s="22" t="s">
        <v>954</v>
      </c>
      <c r="H864" s="22" t="s">
        <v>34</v>
      </c>
      <c r="I864" s="19" t="s">
        <v>2006</v>
      </c>
      <c r="J864" s="19">
        <v>30.2</v>
      </c>
      <c r="K864" s="19" t="s">
        <v>99</v>
      </c>
      <c r="L864" s="19">
        <v>30.2</v>
      </c>
      <c r="M864" s="22" t="s">
        <v>1098</v>
      </c>
      <c r="N864" s="22" t="s">
        <v>1098</v>
      </c>
      <c r="O864" s="22"/>
      <c r="P864" s="22"/>
      <c r="Q864" s="19" t="s">
        <v>33</v>
      </c>
      <c r="R864" s="19" t="s">
        <v>1102</v>
      </c>
      <c r="S864" s="19" t="s">
        <v>34</v>
      </c>
    </row>
    <row r="865" ht="57" customHeight="1" spans="1:19">
      <c r="A865" s="16">
        <v>399</v>
      </c>
      <c r="B865" s="29" t="s">
        <v>1096</v>
      </c>
      <c r="C865" s="15" t="s">
        <v>2007</v>
      </c>
      <c r="D865" s="22" t="s">
        <v>1098</v>
      </c>
      <c r="E865" s="19" t="s">
        <v>734</v>
      </c>
      <c r="F865" s="19" t="s">
        <v>51</v>
      </c>
      <c r="G865" s="22" t="s">
        <v>954</v>
      </c>
      <c r="H865" s="22" t="s">
        <v>34</v>
      </c>
      <c r="I865" s="19" t="s">
        <v>2008</v>
      </c>
      <c r="J865" s="19">
        <v>27.9</v>
      </c>
      <c r="K865" s="19" t="s">
        <v>99</v>
      </c>
      <c r="L865" s="19">
        <v>27.9</v>
      </c>
      <c r="M865" s="22" t="s">
        <v>1098</v>
      </c>
      <c r="N865" s="22" t="s">
        <v>1098</v>
      </c>
      <c r="O865" s="22"/>
      <c r="P865" s="22"/>
      <c r="Q865" s="19" t="s">
        <v>33</v>
      </c>
      <c r="R865" s="19" t="s">
        <v>1102</v>
      </c>
      <c r="S865" s="19" t="s">
        <v>34</v>
      </c>
    </row>
    <row r="866" ht="57" customHeight="1" spans="1:19">
      <c r="A866" s="16">
        <v>400</v>
      </c>
      <c r="B866" s="29" t="s">
        <v>1096</v>
      </c>
      <c r="C866" s="15" t="s">
        <v>2009</v>
      </c>
      <c r="D866" s="22" t="s">
        <v>1098</v>
      </c>
      <c r="E866" s="19" t="s">
        <v>734</v>
      </c>
      <c r="F866" s="19" t="s">
        <v>2010</v>
      </c>
      <c r="G866" s="22" t="s">
        <v>34</v>
      </c>
      <c r="H866" s="22" t="s">
        <v>34</v>
      </c>
      <c r="I866" s="19" t="s">
        <v>2011</v>
      </c>
      <c r="J866" s="19">
        <v>44.7539</v>
      </c>
      <c r="K866" s="19" t="s">
        <v>99</v>
      </c>
      <c r="L866" s="19">
        <v>46.4</v>
      </c>
      <c r="M866" s="22" t="s">
        <v>1098</v>
      </c>
      <c r="N866" s="22" t="s">
        <v>1098</v>
      </c>
      <c r="O866" s="22"/>
      <c r="P866" s="22"/>
      <c r="Q866" s="19" t="s">
        <v>33</v>
      </c>
      <c r="R866" s="19" t="s">
        <v>1102</v>
      </c>
      <c r="S866" s="19" t="s">
        <v>34</v>
      </c>
    </row>
    <row r="867" ht="57" customHeight="1" spans="1:19">
      <c r="A867" s="16">
        <v>401</v>
      </c>
      <c r="B867" s="29" t="s">
        <v>1096</v>
      </c>
      <c r="C867" s="15" t="s">
        <v>2012</v>
      </c>
      <c r="D867" s="22" t="s">
        <v>1098</v>
      </c>
      <c r="E867" s="19" t="s">
        <v>734</v>
      </c>
      <c r="F867" s="19" t="s">
        <v>51</v>
      </c>
      <c r="G867" s="22" t="s">
        <v>526</v>
      </c>
      <c r="H867" s="22" t="s">
        <v>34</v>
      </c>
      <c r="I867" s="19" t="s">
        <v>2013</v>
      </c>
      <c r="J867" s="19">
        <v>5</v>
      </c>
      <c r="K867" s="19" t="s">
        <v>99</v>
      </c>
      <c r="L867" s="19">
        <v>5</v>
      </c>
      <c r="M867" s="22" t="s">
        <v>1098</v>
      </c>
      <c r="N867" s="22" t="s">
        <v>1098</v>
      </c>
      <c r="O867" s="22"/>
      <c r="P867" s="22"/>
      <c r="Q867" s="19" t="s">
        <v>33</v>
      </c>
      <c r="R867" s="19" t="s">
        <v>1102</v>
      </c>
      <c r="S867" s="19" t="s">
        <v>34</v>
      </c>
    </row>
    <row r="868" ht="57" customHeight="1" spans="1:19">
      <c r="A868" s="16">
        <v>402</v>
      </c>
      <c r="B868" s="29" t="s">
        <v>1096</v>
      </c>
      <c r="C868" s="15" t="s">
        <v>2014</v>
      </c>
      <c r="D868" s="22" t="s">
        <v>1098</v>
      </c>
      <c r="E868" s="19" t="s">
        <v>734</v>
      </c>
      <c r="F868" s="19" t="s">
        <v>51</v>
      </c>
      <c r="G868" s="22" t="s">
        <v>531</v>
      </c>
      <c r="H868" s="22" t="s">
        <v>34</v>
      </c>
      <c r="I868" s="19" t="s">
        <v>2015</v>
      </c>
      <c r="J868" s="19">
        <v>5</v>
      </c>
      <c r="K868" s="19" t="s">
        <v>99</v>
      </c>
      <c r="L868" s="19">
        <v>5</v>
      </c>
      <c r="M868" s="22" t="s">
        <v>1098</v>
      </c>
      <c r="N868" s="22" t="s">
        <v>1098</v>
      </c>
      <c r="O868" s="22"/>
      <c r="P868" s="22"/>
      <c r="Q868" s="19" t="s">
        <v>33</v>
      </c>
      <c r="R868" s="19" t="s">
        <v>1102</v>
      </c>
      <c r="S868" s="22" t="s">
        <v>34</v>
      </c>
    </row>
    <row r="869" ht="57" customHeight="1" spans="1:19">
      <c r="A869" s="16">
        <v>403</v>
      </c>
      <c r="B869" s="29" t="s">
        <v>1096</v>
      </c>
      <c r="C869" s="15" t="s">
        <v>2016</v>
      </c>
      <c r="D869" s="22" t="s">
        <v>1098</v>
      </c>
      <c r="E869" s="19" t="s">
        <v>850</v>
      </c>
      <c r="F869" s="19" t="s">
        <v>64</v>
      </c>
      <c r="G869" s="22" t="s">
        <v>270</v>
      </c>
      <c r="H869" s="22" t="s">
        <v>34</v>
      </c>
      <c r="I869" s="19" t="s">
        <v>2017</v>
      </c>
      <c r="J869" s="19">
        <v>50</v>
      </c>
      <c r="K869" s="19" t="s">
        <v>39</v>
      </c>
      <c r="L869" s="19">
        <v>50</v>
      </c>
      <c r="M869" s="22" t="s">
        <v>1098</v>
      </c>
      <c r="N869" s="22" t="s">
        <v>1098</v>
      </c>
      <c r="O869" s="22"/>
      <c r="P869" s="22"/>
      <c r="Q869" s="19" t="s">
        <v>33</v>
      </c>
      <c r="R869" s="19" t="s">
        <v>1102</v>
      </c>
      <c r="S869" s="19" t="s">
        <v>34</v>
      </c>
    </row>
    <row r="870" ht="57" customHeight="1" spans="1:19">
      <c r="A870" s="16">
        <v>404</v>
      </c>
      <c r="B870" s="29" t="s">
        <v>1096</v>
      </c>
      <c r="C870" s="15" t="s">
        <v>2018</v>
      </c>
      <c r="D870" s="22" t="s">
        <v>1098</v>
      </c>
      <c r="E870" s="19" t="s">
        <v>850</v>
      </c>
      <c r="F870" s="19" t="s">
        <v>36</v>
      </c>
      <c r="G870" s="22" t="s">
        <v>37</v>
      </c>
      <c r="H870" s="22" t="s">
        <v>2019</v>
      </c>
      <c r="I870" s="19" t="s">
        <v>2020</v>
      </c>
      <c r="J870" s="19">
        <v>57.1261</v>
      </c>
      <c r="K870" s="19" t="s">
        <v>2021</v>
      </c>
      <c r="L870" s="19">
        <v>60</v>
      </c>
      <c r="M870" s="22" t="s">
        <v>1098</v>
      </c>
      <c r="N870" s="22" t="s">
        <v>1098</v>
      </c>
      <c r="O870" s="22"/>
      <c r="P870" s="22"/>
      <c r="Q870" s="19" t="s">
        <v>33</v>
      </c>
      <c r="R870" s="19" t="s">
        <v>1102</v>
      </c>
      <c r="S870" s="19" t="s">
        <v>34</v>
      </c>
    </row>
    <row r="871" ht="57" customHeight="1" spans="1:19">
      <c r="A871" s="16">
        <v>405</v>
      </c>
      <c r="B871" s="29" t="s">
        <v>1096</v>
      </c>
      <c r="C871" s="15" t="s">
        <v>2022</v>
      </c>
      <c r="D871" s="22" t="s">
        <v>1098</v>
      </c>
      <c r="E871" s="19" t="s">
        <v>850</v>
      </c>
      <c r="F871" s="19" t="s">
        <v>28</v>
      </c>
      <c r="G871" s="22" t="s">
        <v>29</v>
      </c>
      <c r="H871" s="22" t="s">
        <v>2023</v>
      </c>
      <c r="I871" s="19" t="s">
        <v>2024</v>
      </c>
      <c r="J871" s="19">
        <v>126</v>
      </c>
      <c r="K871" s="19" t="s">
        <v>2021</v>
      </c>
      <c r="L871" s="19">
        <v>126</v>
      </c>
      <c r="M871" s="22" t="s">
        <v>1098</v>
      </c>
      <c r="N871" s="22" t="s">
        <v>1098</v>
      </c>
      <c r="O871" s="22"/>
      <c r="P871" s="22"/>
      <c r="Q871" s="19" t="s">
        <v>33</v>
      </c>
      <c r="R871" s="19" t="s">
        <v>1102</v>
      </c>
      <c r="S871" s="19" t="s">
        <v>34</v>
      </c>
    </row>
    <row r="872" ht="57" customHeight="1" spans="1:19">
      <c r="A872" s="16">
        <v>406</v>
      </c>
      <c r="B872" s="29" t="s">
        <v>1096</v>
      </c>
      <c r="C872" s="15" t="s">
        <v>2025</v>
      </c>
      <c r="D872" s="22" t="s">
        <v>1098</v>
      </c>
      <c r="E872" s="19" t="s">
        <v>734</v>
      </c>
      <c r="F872" s="19" t="s">
        <v>28</v>
      </c>
      <c r="G872" s="22" t="s">
        <v>363</v>
      </c>
      <c r="H872" s="22" t="s">
        <v>2026</v>
      </c>
      <c r="I872" s="19" t="s">
        <v>2027</v>
      </c>
      <c r="J872" s="19">
        <v>36</v>
      </c>
      <c r="K872" s="19" t="s">
        <v>2021</v>
      </c>
      <c r="L872" s="19">
        <v>36</v>
      </c>
      <c r="M872" s="22" t="s">
        <v>1098</v>
      </c>
      <c r="N872" s="22" t="s">
        <v>1098</v>
      </c>
      <c r="O872" s="22"/>
      <c r="P872" s="22"/>
      <c r="Q872" s="19" t="s">
        <v>33</v>
      </c>
      <c r="R872" s="19" t="s">
        <v>1102</v>
      </c>
      <c r="S872" s="19" t="s">
        <v>34</v>
      </c>
    </row>
    <row r="873" ht="57" customHeight="1" spans="1:19">
      <c r="A873" s="16">
        <v>407</v>
      </c>
      <c r="B873" s="29" t="s">
        <v>1096</v>
      </c>
      <c r="C873" s="15" t="s">
        <v>2028</v>
      </c>
      <c r="D873" s="22" t="s">
        <v>1098</v>
      </c>
      <c r="E873" s="19" t="s">
        <v>734</v>
      </c>
      <c r="F873" s="19" t="s">
        <v>46</v>
      </c>
      <c r="G873" s="22" t="s">
        <v>433</v>
      </c>
      <c r="H873" s="22" t="s">
        <v>34</v>
      </c>
      <c r="I873" s="19" t="s">
        <v>2029</v>
      </c>
      <c r="J873" s="19">
        <v>48.9</v>
      </c>
      <c r="K873" s="19" t="s">
        <v>2021</v>
      </c>
      <c r="L873" s="19">
        <v>48.9</v>
      </c>
      <c r="M873" s="22" t="s">
        <v>1098</v>
      </c>
      <c r="N873" s="22" t="s">
        <v>1098</v>
      </c>
      <c r="O873" s="22"/>
      <c r="P873" s="22"/>
      <c r="Q873" s="19" t="s">
        <v>33</v>
      </c>
      <c r="R873" s="19" t="s">
        <v>1102</v>
      </c>
      <c r="S873" s="19" t="s">
        <v>34</v>
      </c>
    </row>
    <row r="874" ht="57" customHeight="1" spans="1:19">
      <c r="A874" s="16">
        <v>408</v>
      </c>
      <c r="B874" s="29" t="s">
        <v>1096</v>
      </c>
      <c r="C874" s="15" t="s">
        <v>2030</v>
      </c>
      <c r="D874" s="22" t="s">
        <v>1098</v>
      </c>
      <c r="E874" s="19" t="s">
        <v>734</v>
      </c>
      <c r="F874" s="19" t="s">
        <v>77</v>
      </c>
      <c r="G874" s="22" t="s">
        <v>94</v>
      </c>
      <c r="H874" s="22" t="s">
        <v>34</v>
      </c>
      <c r="I874" s="19" t="s">
        <v>2031</v>
      </c>
      <c r="J874" s="19">
        <v>26.1</v>
      </c>
      <c r="K874" s="19" t="s">
        <v>2021</v>
      </c>
      <c r="L874" s="19">
        <v>26.1</v>
      </c>
      <c r="M874" s="22" t="s">
        <v>1098</v>
      </c>
      <c r="N874" s="22" t="s">
        <v>1098</v>
      </c>
      <c r="O874" s="22"/>
      <c r="P874" s="22"/>
      <c r="Q874" s="19" t="s">
        <v>33</v>
      </c>
      <c r="R874" s="19" t="s">
        <v>1102</v>
      </c>
      <c r="S874" s="19" t="s">
        <v>34</v>
      </c>
    </row>
    <row r="875" ht="57" customHeight="1" spans="1:19">
      <c r="A875" s="16">
        <v>409</v>
      </c>
      <c r="B875" s="29" t="s">
        <v>1096</v>
      </c>
      <c r="C875" s="15" t="s">
        <v>2032</v>
      </c>
      <c r="D875" s="22" t="s">
        <v>1098</v>
      </c>
      <c r="E875" s="19" t="s">
        <v>734</v>
      </c>
      <c r="F875" s="19" t="s">
        <v>28</v>
      </c>
      <c r="G875" s="22" t="s">
        <v>357</v>
      </c>
      <c r="H875" s="22" t="s">
        <v>2033</v>
      </c>
      <c r="I875" s="19" t="s">
        <v>2034</v>
      </c>
      <c r="J875" s="19">
        <v>49.5</v>
      </c>
      <c r="K875" s="19" t="s">
        <v>2021</v>
      </c>
      <c r="L875" s="19">
        <v>49.5</v>
      </c>
      <c r="M875" s="22" t="s">
        <v>1098</v>
      </c>
      <c r="N875" s="22" t="s">
        <v>1098</v>
      </c>
      <c r="O875" s="22"/>
      <c r="P875" s="22"/>
      <c r="Q875" s="19" t="s">
        <v>33</v>
      </c>
      <c r="R875" s="19" t="s">
        <v>1102</v>
      </c>
      <c r="S875" s="19" t="s">
        <v>34</v>
      </c>
    </row>
    <row r="876" s="1" customFormat="1" ht="63" customHeight="1" spans="1:19">
      <c r="A876" s="16">
        <v>410</v>
      </c>
      <c r="B876" s="39" t="s">
        <v>1096</v>
      </c>
      <c r="C876" s="15" t="s">
        <v>2035</v>
      </c>
      <c r="D876" s="31" t="s">
        <v>1098</v>
      </c>
      <c r="E876" s="32" t="s">
        <v>734</v>
      </c>
      <c r="F876" s="32" t="s">
        <v>28</v>
      </c>
      <c r="G876" s="31" t="s">
        <v>357</v>
      </c>
      <c r="H876" s="31" t="s">
        <v>1943</v>
      </c>
      <c r="I876" s="32" t="s">
        <v>2036</v>
      </c>
      <c r="J876" s="32">
        <f>130+100</f>
        <v>230</v>
      </c>
      <c r="K876" s="19" t="s">
        <v>2037</v>
      </c>
      <c r="L876" s="32">
        <f>130+100</f>
        <v>230</v>
      </c>
      <c r="M876" s="31" t="s">
        <v>1098</v>
      </c>
      <c r="N876" s="31" t="s">
        <v>1098</v>
      </c>
      <c r="O876" s="31"/>
      <c r="P876" s="31"/>
      <c r="Q876" s="32" t="s">
        <v>33</v>
      </c>
      <c r="R876" s="32" t="s">
        <v>1102</v>
      </c>
      <c r="S876" s="32" t="s">
        <v>34</v>
      </c>
    </row>
    <row r="877" ht="57" customHeight="1" spans="1:19">
      <c r="A877" s="16">
        <v>411</v>
      </c>
      <c r="B877" s="29" t="s">
        <v>1096</v>
      </c>
      <c r="C877" s="15" t="s">
        <v>2038</v>
      </c>
      <c r="D877" s="22" t="s">
        <v>1098</v>
      </c>
      <c r="E877" s="19" t="s">
        <v>734</v>
      </c>
      <c r="F877" s="19" t="s">
        <v>77</v>
      </c>
      <c r="G877" s="22" t="s">
        <v>105</v>
      </c>
      <c r="H877" s="22" t="s">
        <v>2039</v>
      </c>
      <c r="I877" s="19" t="s">
        <v>2040</v>
      </c>
      <c r="J877" s="41">
        <v>173.52</v>
      </c>
      <c r="K877" s="19" t="s">
        <v>2021</v>
      </c>
      <c r="L877" s="19">
        <v>175</v>
      </c>
      <c r="M877" s="22" t="s">
        <v>1098</v>
      </c>
      <c r="N877" s="22" t="s">
        <v>1098</v>
      </c>
      <c r="O877" s="22"/>
      <c r="P877" s="22"/>
      <c r="Q877" s="19" t="s">
        <v>33</v>
      </c>
      <c r="R877" s="19" t="s">
        <v>1102</v>
      </c>
      <c r="S877" s="19" t="s">
        <v>34</v>
      </c>
    </row>
    <row r="878" ht="57" customHeight="1" spans="1:19">
      <c r="A878" s="16">
        <v>412</v>
      </c>
      <c r="B878" s="29" t="s">
        <v>1096</v>
      </c>
      <c r="C878" s="15" t="s">
        <v>2041</v>
      </c>
      <c r="D878" s="22" t="s">
        <v>1098</v>
      </c>
      <c r="E878" s="19" t="s">
        <v>734</v>
      </c>
      <c r="F878" s="19" t="s">
        <v>77</v>
      </c>
      <c r="G878" s="22" t="s">
        <v>279</v>
      </c>
      <c r="H878" s="19" t="s">
        <v>2042</v>
      </c>
      <c r="I878" s="19" t="s">
        <v>2043</v>
      </c>
      <c r="J878" s="19">
        <v>86.725</v>
      </c>
      <c r="K878" s="19" t="s">
        <v>2021</v>
      </c>
      <c r="L878" s="19">
        <v>87.5</v>
      </c>
      <c r="M878" s="22" t="s">
        <v>1098</v>
      </c>
      <c r="N878" s="22" t="s">
        <v>1098</v>
      </c>
      <c r="O878" s="22"/>
      <c r="P878" s="22"/>
      <c r="Q878" s="19" t="s">
        <v>33</v>
      </c>
      <c r="R878" s="19" t="s">
        <v>1102</v>
      </c>
      <c r="S878" s="19" t="s">
        <v>34</v>
      </c>
    </row>
    <row r="879" ht="57" customHeight="1" spans="1:19">
      <c r="A879" s="16">
        <v>413</v>
      </c>
      <c r="B879" s="29" t="s">
        <v>1096</v>
      </c>
      <c r="C879" s="15" t="s">
        <v>2044</v>
      </c>
      <c r="D879" s="22" t="s">
        <v>1098</v>
      </c>
      <c r="E879" s="19" t="s">
        <v>734</v>
      </c>
      <c r="F879" s="19" t="s">
        <v>77</v>
      </c>
      <c r="G879" s="22" t="s">
        <v>273</v>
      </c>
      <c r="H879" s="22" t="s">
        <v>34</v>
      </c>
      <c r="I879" s="19" t="s">
        <v>2045</v>
      </c>
      <c r="J879" s="19">
        <v>99.5095</v>
      </c>
      <c r="K879" s="19" t="s">
        <v>2021</v>
      </c>
      <c r="L879" s="19">
        <v>105</v>
      </c>
      <c r="M879" s="22" t="s">
        <v>1098</v>
      </c>
      <c r="N879" s="22" t="s">
        <v>1098</v>
      </c>
      <c r="O879" s="22"/>
      <c r="P879" s="22"/>
      <c r="Q879" s="19" t="s">
        <v>33</v>
      </c>
      <c r="R879" s="19" t="s">
        <v>1102</v>
      </c>
      <c r="S879" s="19" t="s">
        <v>34</v>
      </c>
    </row>
    <row r="880" ht="57" customHeight="1" spans="1:19">
      <c r="A880" s="16">
        <v>414</v>
      </c>
      <c r="B880" s="29" t="s">
        <v>1096</v>
      </c>
      <c r="C880" s="15" t="s">
        <v>2046</v>
      </c>
      <c r="D880" s="22" t="s">
        <v>1098</v>
      </c>
      <c r="E880" s="19" t="s">
        <v>734</v>
      </c>
      <c r="F880" s="19" t="s">
        <v>77</v>
      </c>
      <c r="G880" s="22" t="s">
        <v>276</v>
      </c>
      <c r="H880" s="22" t="s">
        <v>34</v>
      </c>
      <c r="I880" s="19" t="s">
        <v>2047</v>
      </c>
      <c r="J880" s="19">
        <v>80.5</v>
      </c>
      <c r="K880" s="19" t="s">
        <v>2021</v>
      </c>
      <c r="L880" s="19">
        <v>80.5</v>
      </c>
      <c r="M880" s="22" t="s">
        <v>1098</v>
      </c>
      <c r="N880" s="22" t="s">
        <v>1098</v>
      </c>
      <c r="O880" s="22"/>
      <c r="P880" s="22"/>
      <c r="Q880" s="19" t="s">
        <v>33</v>
      </c>
      <c r="R880" s="19" t="s">
        <v>1102</v>
      </c>
      <c r="S880" s="19" t="s">
        <v>34</v>
      </c>
    </row>
    <row r="881" ht="57" customHeight="1" spans="1:19">
      <c r="A881" s="16">
        <v>415</v>
      </c>
      <c r="B881" s="29" t="s">
        <v>1096</v>
      </c>
      <c r="C881" s="15" t="s">
        <v>2048</v>
      </c>
      <c r="D881" s="22" t="s">
        <v>1098</v>
      </c>
      <c r="E881" s="19" t="s">
        <v>734</v>
      </c>
      <c r="F881" s="19" t="s">
        <v>77</v>
      </c>
      <c r="G881" s="22" t="s">
        <v>756</v>
      </c>
      <c r="H881" s="22" t="s">
        <v>2049</v>
      </c>
      <c r="I881" s="19" t="s">
        <v>2050</v>
      </c>
      <c r="J881" s="19">
        <f>33+7.2071</f>
        <v>40.2071</v>
      </c>
      <c r="K881" s="19" t="s">
        <v>2051</v>
      </c>
      <c r="L881" s="19">
        <f>33+7.2071</f>
        <v>40.2071</v>
      </c>
      <c r="M881" s="22" t="s">
        <v>1098</v>
      </c>
      <c r="N881" s="22" t="s">
        <v>1098</v>
      </c>
      <c r="O881" s="22"/>
      <c r="P881" s="22"/>
      <c r="Q881" s="19" t="s">
        <v>33</v>
      </c>
      <c r="R881" s="19" t="s">
        <v>1102</v>
      </c>
      <c r="S881" s="19" t="s">
        <v>34</v>
      </c>
    </row>
    <row r="882" ht="57" customHeight="1" spans="1:19">
      <c r="A882" s="16">
        <v>416</v>
      </c>
      <c r="B882" s="29" t="s">
        <v>1096</v>
      </c>
      <c r="C882" s="15" t="s">
        <v>2052</v>
      </c>
      <c r="D882" s="22" t="s">
        <v>1098</v>
      </c>
      <c r="E882" s="19" t="s">
        <v>734</v>
      </c>
      <c r="F882" s="19" t="s">
        <v>51</v>
      </c>
      <c r="G882" s="22" t="s">
        <v>224</v>
      </c>
      <c r="H882" s="22" t="s">
        <v>1940</v>
      </c>
      <c r="I882" s="19" t="s">
        <v>2027</v>
      </c>
      <c r="J882" s="19">
        <v>36</v>
      </c>
      <c r="K882" s="19" t="s">
        <v>2021</v>
      </c>
      <c r="L882" s="19">
        <v>36</v>
      </c>
      <c r="M882" s="22" t="s">
        <v>1098</v>
      </c>
      <c r="N882" s="22" t="s">
        <v>1098</v>
      </c>
      <c r="O882" s="22"/>
      <c r="P882" s="22"/>
      <c r="Q882" s="19" t="s">
        <v>33</v>
      </c>
      <c r="R882" s="19" t="s">
        <v>1102</v>
      </c>
      <c r="S882" s="19" t="s">
        <v>34</v>
      </c>
    </row>
    <row r="883" ht="57" customHeight="1" spans="1:19">
      <c r="A883" s="16">
        <v>417</v>
      </c>
      <c r="B883" s="29" t="s">
        <v>1096</v>
      </c>
      <c r="C883" s="15" t="s">
        <v>2053</v>
      </c>
      <c r="D883" s="22" t="s">
        <v>1098</v>
      </c>
      <c r="E883" s="19" t="s">
        <v>734</v>
      </c>
      <c r="F883" s="19" t="s">
        <v>51</v>
      </c>
      <c r="G883" s="22" t="s">
        <v>526</v>
      </c>
      <c r="H883" s="22" t="s">
        <v>2054</v>
      </c>
      <c r="I883" s="19" t="s">
        <v>2055</v>
      </c>
      <c r="J883" s="19">
        <v>83.4429</v>
      </c>
      <c r="K883" s="19" t="s">
        <v>2021</v>
      </c>
      <c r="L883" s="19">
        <v>89</v>
      </c>
      <c r="M883" s="22" t="s">
        <v>1098</v>
      </c>
      <c r="N883" s="22" t="s">
        <v>1098</v>
      </c>
      <c r="O883" s="22"/>
      <c r="P883" s="22"/>
      <c r="Q883" s="19" t="s">
        <v>33</v>
      </c>
      <c r="R883" s="19" t="s">
        <v>1102</v>
      </c>
      <c r="S883" s="19" t="s">
        <v>34</v>
      </c>
    </row>
    <row r="884" ht="57" customHeight="1" spans="1:19">
      <c r="A884" s="16">
        <v>418</v>
      </c>
      <c r="B884" s="29" t="s">
        <v>1096</v>
      </c>
      <c r="C884" s="15" t="s">
        <v>2056</v>
      </c>
      <c r="D884" s="22" t="s">
        <v>1098</v>
      </c>
      <c r="E884" s="19" t="s">
        <v>734</v>
      </c>
      <c r="F884" s="19" t="s">
        <v>51</v>
      </c>
      <c r="G884" s="22" t="s">
        <v>531</v>
      </c>
      <c r="H884" s="22" t="s">
        <v>2057</v>
      </c>
      <c r="I884" s="19" t="s">
        <v>2058</v>
      </c>
      <c r="J884" s="19">
        <f>30+2.58</f>
        <v>32.58</v>
      </c>
      <c r="K884" s="19" t="s">
        <v>2059</v>
      </c>
      <c r="L884" s="19">
        <f>30+2.58</f>
        <v>32.58</v>
      </c>
      <c r="M884" s="22" t="s">
        <v>1098</v>
      </c>
      <c r="N884" s="22" t="s">
        <v>1098</v>
      </c>
      <c r="O884" s="22"/>
      <c r="P884" s="22"/>
      <c r="Q884" s="19" t="s">
        <v>33</v>
      </c>
      <c r="R884" s="19" t="s">
        <v>1102</v>
      </c>
      <c r="S884" s="19" t="s">
        <v>34</v>
      </c>
    </row>
    <row r="885" ht="57" customHeight="1" spans="1:19">
      <c r="A885" s="16">
        <v>419</v>
      </c>
      <c r="B885" s="29" t="s">
        <v>1096</v>
      </c>
      <c r="C885" s="15" t="s">
        <v>2060</v>
      </c>
      <c r="D885" s="22" t="s">
        <v>1098</v>
      </c>
      <c r="E885" s="19" t="s">
        <v>734</v>
      </c>
      <c r="F885" s="19" t="s">
        <v>51</v>
      </c>
      <c r="G885" s="22" t="s">
        <v>221</v>
      </c>
      <c r="H885" s="22" t="s">
        <v>2061</v>
      </c>
      <c r="I885" s="19" t="s">
        <v>2062</v>
      </c>
      <c r="J885" s="19">
        <v>33.5</v>
      </c>
      <c r="K885" s="19" t="s">
        <v>2021</v>
      </c>
      <c r="L885" s="19">
        <v>33.5</v>
      </c>
      <c r="M885" s="22" t="s">
        <v>1098</v>
      </c>
      <c r="N885" s="22" t="s">
        <v>1098</v>
      </c>
      <c r="O885" s="22"/>
      <c r="P885" s="22"/>
      <c r="Q885" s="19" t="s">
        <v>33</v>
      </c>
      <c r="R885" s="19" t="s">
        <v>1102</v>
      </c>
      <c r="S885" s="19" t="s">
        <v>34</v>
      </c>
    </row>
    <row r="886" ht="57" customHeight="1" spans="1:19">
      <c r="A886" s="16">
        <v>420</v>
      </c>
      <c r="B886" s="29" t="s">
        <v>1096</v>
      </c>
      <c r="C886" s="15" t="s">
        <v>2063</v>
      </c>
      <c r="D886" s="22" t="s">
        <v>1098</v>
      </c>
      <c r="E886" s="19" t="s">
        <v>734</v>
      </c>
      <c r="F886" s="19" t="s">
        <v>51</v>
      </c>
      <c r="G886" s="22" t="s">
        <v>785</v>
      </c>
      <c r="H886" s="22" t="s">
        <v>2064</v>
      </c>
      <c r="I886" s="19" t="s">
        <v>2065</v>
      </c>
      <c r="J886" s="19">
        <v>12.6</v>
      </c>
      <c r="K886" s="19" t="s">
        <v>2021</v>
      </c>
      <c r="L886" s="19">
        <v>12.6</v>
      </c>
      <c r="M886" s="22" t="s">
        <v>1098</v>
      </c>
      <c r="N886" s="22" t="s">
        <v>1098</v>
      </c>
      <c r="O886" s="22"/>
      <c r="P886" s="22"/>
      <c r="Q886" s="19" t="s">
        <v>33</v>
      </c>
      <c r="R886" s="19" t="s">
        <v>1102</v>
      </c>
      <c r="S886" s="19" t="s">
        <v>34</v>
      </c>
    </row>
    <row r="887" ht="57" customHeight="1" spans="1:19">
      <c r="A887" s="16">
        <v>421</v>
      </c>
      <c r="B887" s="29" t="s">
        <v>1096</v>
      </c>
      <c r="C887" s="15" t="s">
        <v>2066</v>
      </c>
      <c r="D887" s="22" t="s">
        <v>1098</v>
      </c>
      <c r="E887" s="19" t="s">
        <v>734</v>
      </c>
      <c r="F887" s="19" t="s">
        <v>722</v>
      </c>
      <c r="G887" s="22" t="s">
        <v>1161</v>
      </c>
      <c r="H887" s="22" t="s">
        <v>2067</v>
      </c>
      <c r="I887" s="19" t="s">
        <v>2068</v>
      </c>
      <c r="J887" s="19">
        <f>33+1.7</f>
        <v>34.7</v>
      </c>
      <c r="K887" s="19" t="s">
        <v>2069</v>
      </c>
      <c r="L887" s="19">
        <f>33+1.7</f>
        <v>34.7</v>
      </c>
      <c r="M887" s="22" t="s">
        <v>1098</v>
      </c>
      <c r="N887" s="22" t="s">
        <v>1098</v>
      </c>
      <c r="O887" s="22"/>
      <c r="P887" s="22"/>
      <c r="Q887" s="19" t="s">
        <v>33</v>
      </c>
      <c r="R887" s="19" t="s">
        <v>1102</v>
      </c>
      <c r="S887" s="19" t="s">
        <v>34</v>
      </c>
    </row>
    <row r="888" ht="57" customHeight="1" spans="1:19">
      <c r="A888" s="16">
        <v>422</v>
      </c>
      <c r="B888" s="29" t="s">
        <v>1096</v>
      </c>
      <c r="C888" s="15" t="s">
        <v>2070</v>
      </c>
      <c r="D888" s="22" t="s">
        <v>1098</v>
      </c>
      <c r="E888" s="19" t="s">
        <v>734</v>
      </c>
      <c r="F888" s="19" t="s">
        <v>722</v>
      </c>
      <c r="G888" s="22" t="s">
        <v>1161</v>
      </c>
      <c r="H888" s="22" t="s">
        <v>1162</v>
      </c>
      <c r="I888" s="19" t="s">
        <v>2071</v>
      </c>
      <c r="J888" s="19">
        <v>94.5</v>
      </c>
      <c r="K888" s="19" t="s">
        <v>2021</v>
      </c>
      <c r="L888" s="19">
        <v>94.5</v>
      </c>
      <c r="M888" s="22" t="s">
        <v>1098</v>
      </c>
      <c r="N888" s="22" t="s">
        <v>1098</v>
      </c>
      <c r="O888" s="22"/>
      <c r="P888" s="22"/>
      <c r="Q888" s="19" t="s">
        <v>33</v>
      </c>
      <c r="R888" s="19" t="s">
        <v>1102</v>
      </c>
      <c r="S888" s="19" t="s">
        <v>34</v>
      </c>
    </row>
    <row r="889" ht="56" customHeight="1" spans="1:19">
      <c r="A889" s="16">
        <v>423</v>
      </c>
      <c r="B889" s="29" t="s">
        <v>1096</v>
      </c>
      <c r="C889" s="15" t="s">
        <v>2072</v>
      </c>
      <c r="D889" s="22" t="s">
        <v>1098</v>
      </c>
      <c r="E889" s="19" t="s">
        <v>734</v>
      </c>
      <c r="F889" s="19" t="s">
        <v>722</v>
      </c>
      <c r="G889" s="22" t="s">
        <v>723</v>
      </c>
      <c r="H889" s="22" t="s">
        <v>34</v>
      </c>
      <c r="I889" s="19" t="s">
        <v>2073</v>
      </c>
      <c r="J889" s="19">
        <f>33+1.7</f>
        <v>34.7</v>
      </c>
      <c r="K889" s="19" t="s">
        <v>2069</v>
      </c>
      <c r="L889" s="19">
        <f>33+1.7</f>
        <v>34.7</v>
      </c>
      <c r="M889" s="22" t="s">
        <v>1098</v>
      </c>
      <c r="N889" s="22" t="s">
        <v>1098</v>
      </c>
      <c r="O889" s="22"/>
      <c r="P889" s="22"/>
      <c r="Q889" s="19" t="s">
        <v>33</v>
      </c>
      <c r="R889" s="19" t="s">
        <v>1102</v>
      </c>
      <c r="S889" s="19" t="s">
        <v>34</v>
      </c>
    </row>
    <row r="890" ht="56" customHeight="1" spans="1:19">
      <c r="A890" s="16">
        <v>424</v>
      </c>
      <c r="B890" s="29" t="s">
        <v>1096</v>
      </c>
      <c r="C890" s="15" t="s">
        <v>2074</v>
      </c>
      <c r="D890" s="22" t="s">
        <v>1098</v>
      </c>
      <c r="E890" s="19" t="s">
        <v>734</v>
      </c>
      <c r="F890" s="19" t="s">
        <v>51</v>
      </c>
      <c r="G890" s="22" t="s">
        <v>2075</v>
      </c>
      <c r="H890" s="22" t="s">
        <v>34</v>
      </c>
      <c r="I890" s="19" t="s">
        <v>2076</v>
      </c>
      <c r="J890" s="19">
        <v>40</v>
      </c>
      <c r="K890" s="19" t="s">
        <v>2021</v>
      </c>
      <c r="L890" s="19">
        <v>40</v>
      </c>
      <c r="M890" s="22" t="s">
        <v>1098</v>
      </c>
      <c r="N890" s="22" t="s">
        <v>1098</v>
      </c>
      <c r="O890" s="22"/>
      <c r="P890" s="22"/>
      <c r="Q890" s="19" t="s">
        <v>33</v>
      </c>
      <c r="R890" s="19" t="s">
        <v>1102</v>
      </c>
      <c r="S890" s="19" t="s">
        <v>34</v>
      </c>
    </row>
    <row r="891" ht="56" customHeight="1" spans="1:19">
      <c r="A891" s="16">
        <v>425</v>
      </c>
      <c r="B891" s="29" t="s">
        <v>1096</v>
      </c>
      <c r="C891" s="15" t="s">
        <v>2077</v>
      </c>
      <c r="D891" s="22" t="s">
        <v>1098</v>
      </c>
      <c r="E891" s="19" t="s">
        <v>734</v>
      </c>
      <c r="F891" s="19" t="s">
        <v>51</v>
      </c>
      <c r="G891" s="22" t="s">
        <v>2075</v>
      </c>
      <c r="H891" s="22" t="s">
        <v>34</v>
      </c>
      <c r="I891" s="19" t="s">
        <v>2013</v>
      </c>
      <c r="J891" s="19">
        <v>11</v>
      </c>
      <c r="K891" s="19" t="s">
        <v>2021</v>
      </c>
      <c r="L891" s="19">
        <v>11</v>
      </c>
      <c r="M891" s="22" t="s">
        <v>1098</v>
      </c>
      <c r="N891" s="22" t="s">
        <v>1098</v>
      </c>
      <c r="O891" s="22"/>
      <c r="P891" s="22"/>
      <c r="Q891" s="19" t="s">
        <v>33</v>
      </c>
      <c r="R891" s="19" t="s">
        <v>1102</v>
      </c>
      <c r="S891" s="19" t="s">
        <v>34</v>
      </c>
    </row>
    <row r="892" ht="56" customHeight="1" spans="1:19">
      <c r="A892" s="16">
        <v>426</v>
      </c>
      <c r="B892" s="29" t="s">
        <v>1096</v>
      </c>
      <c r="C892" s="15" t="s">
        <v>2078</v>
      </c>
      <c r="D892" s="22" t="s">
        <v>1098</v>
      </c>
      <c r="E892" s="19" t="s">
        <v>850</v>
      </c>
      <c r="F892" s="19" t="s">
        <v>77</v>
      </c>
      <c r="G892" s="22" t="s">
        <v>273</v>
      </c>
      <c r="H892" s="22" t="s">
        <v>34</v>
      </c>
      <c r="I892" s="19" t="s">
        <v>2079</v>
      </c>
      <c r="J892" s="19">
        <v>20</v>
      </c>
      <c r="K892" s="19" t="s">
        <v>2021</v>
      </c>
      <c r="L892" s="19">
        <v>20</v>
      </c>
      <c r="M892" s="22" t="s">
        <v>1098</v>
      </c>
      <c r="N892" s="22" t="s">
        <v>1098</v>
      </c>
      <c r="O892" s="22"/>
      <c r="P892" s="22"/>
      <c r="Q892" s="19" t="s">
        <v>33</v>
      </c>
      <c r="R892" s="19" t="s">
        <v>1102</v>
      </c>
      <c r="S892" s="19" t="s">
        <v>34</v>
      </c>
    </row>
    <row r="893" ht="56" customHeight="1" spans="1:19">
      <c r="A893" s="16">
        <v>427</v>
      </c>
      <c r="B893" s="29" t="s">
        <v>1096</v>
      </c>
      <c r="C893" s="15" t="s">
        <v>2080</v>
      </c>
      <c r="D893" s="22" t="s">
        <v>1098</v>
      </c>
      <c r="E893" s="19" t="s">
        <v>734</v>
      </c>
      <c r="F893" s="19" t="s">
        <v>77</v>
      </c>
      <c r="G893" s="22" t="s">
        <v>94</v>
      </c>
      <c r="H893" s="22" t="s">
        <v>34</v>
      </c>
      <c r="I893" s="19" t="s">
        <v>2081</v>
      </c>
      <c r="J893" s="19">
        <v>6</v>
      </c>
      <c r="K893" s="19" t="s">
        <v>2021</v>
      </c>
      <c r="L893" s="19">
        <v>6</v>
      </c>
      <c r="M893" s="22" t="s">
        <v>1098</v>
      </c>
      <c r="N893" s="22" t="s">
        <v>1098</v>
      </c>
      <c r="O893" s="22"/>
      <c r="P893" s="22"/>
      <c r="Q893" s="19" t="s">
        <v>33</v>
      </c>
      <c r="R893" s="19" t="s">
        <v>1102</v>
      </c>
      <c r="S893" s="19" t="s">
        <v>34</v>
      </c>
    </row>
    <row r="894" ht="56" customHeight="1" spans="1:19">
      <c r="A894" s="16">
        <v>428</v>
      </c>
      <c r="B894" s="29" t="s">
        <v>1096</v>
      </c>
      <c r="C894" s="15" t="s">
        <v>2082</v>
      </c>
      <c r="D894" s="22" t="s">
        <v>1098</v>
      </c>
      <c r="E894" s="19" t="s">
        <v>734</v>
      </c>
      <c r="F894" s="19" t="s">
        <v>73</v>
      </c>
      <c r="G894" s="22" t="s">
        <v>323</v>
      </c>
      <c r="H894" s="22" t="s">
        <v>34</v>
      </c>
      <c r="I894" s="19" t="s">
        <v>2083</v>
      </c>
      <c r="J894" s="19">
        <v>40</v>
      </c>
      <c r="K894" s="19" t="s">
        <v>2021</v>
      </c>
      <c r="L894" s="19">
        <v>40</v>
      </c>
      <c r="M894" s="22" t="s">
        <v>1098</v>
      </c>
      <c r="N894" s="22" t="s">
        <v>1098</v>
      </c>
      <c r="O894" s="22"/>
      <c r="P894" s="22"/>
      <c r="Q894" s="19" t="s">
        <v>33</v>
      </c>
      <c r="R894" s="19" t="s">
        <v>1102</v>
      </c>
      <c r="S894" s="19" t="s">
        <v>34</v>
      </c>
    </row>
    <row r="895" ht="56" customHeight="1" spans="1:19">
      <c r="A895" s="16">
        <v>429</v>
      </c>
      <c r="B895" s="29" t="s">
        <v>1096</v>
      </c>
      <c r="C895" s="15" t="s">
        <v>2084</v>
      </c>
      <c r="D895" s="22" t="s">
        <v>1098</v>
      </c>
      <c r="E895" s="19" t="s">
        <v>734</v>
      </c>
      <c r="F895" s="19" t="s">
        <v>36</v>
      </c>
      <c r="G895" s="22" t="s">
        <v>825</v>
      </c>
      <c r="H895" s="22" t="s">
        <v>34</v>
      </c>
      <c r="I895" s="19" t="s">
        <v>2085</v>
      </c>
      <c r="J895" s="19">
        <v>34.5482</v>
      </c>
      <c r="K895" s="19" t="s">
        <v>2021</v>
      </c>
      <c r="L895" s="19">
        <v>35</v>
      </c>
      <c r="M895" s="22" t="s">
        <v>1098</v>
      </c>
      <c r="N895" s="22" t="s">
        <v>1098</v>
      </c>
      <c r="O895" s="22"/>
      <c r="P895" s="22"/>
      <c r="Q895" s="19" t="s">
        <v>33</v>
      </c>
      <c r="R895" s="19" t="s">
        <v>1102</v>
      </c>
      <c r="S895" s="19" t="s">
        <v>34</v>
      </c>
    </row>
    <row r="896" ht="56" customHeight="1" spans="1:19">
      <c r="A896" s="16">
        <v>430</v>
      </c>
      <c r="B896" s="29" t="s">
        <v>1096</v>
      </c>
      <c r="C896" s="15" t="s">
        <v>2086</v>
      </c>
      <c r="D896" s="22" t="s">
        <v>1098</v>
      </c>
      <c r="E896" s="19" t="s">
        <v>734</v>
      </c>
      <c r="F896" s="19" t="s">
        <v>227</v>
      </c>
      <c r="G896" s="22" t="s">
        <v>74</v>
      </c>
      <c r="H896" s="22" t="s">
        <v>34</v>
      </c>
      <c r="I896" s="19" t="s">
        <v>2087</v>
      </c>
      <c r="J896" s="19">
        <v>5</v>
      </c>
      <c r="K896" s="19" t="s">
        <v>2021</v>
      </c>
      <c r="L896" s="19">
        <v>5</v>
      </c>
      <c r="M896" s="22" t="s">
        <v>1098</v>
      </c>
      <c r="N896" s="22" t="s">
        <v>1098</v>
      </c>
      <c r="O896" s="22"/>
      <c r="P896" s="22"/>
      <c r="Q896" s="19" t="s">
        <v>33</v>
      </c>
      <c r="R896" s="19" t="s">
        <v>1102</v>
      </c>
      <c r="S896" s="19" t="s">
        <v>34</v>
      </c>
    </row>
    <row r="897" ht="56" customHeight="1" spans="1:19">
      <c r="A897" s="16">
        <v>431</v>
      </c>
      <c r="B897" s="29" t="s">
        <v>1096</v>
      </c>
      <c r="C897" s="15" t="s">
        <v>2088</v>
      </c>
      <c r="D897" s="22" t="s">
        <v>1098</v>
      </c>
      <c r="E897" s="19" t="s">
        <v>850</v>
      </c>
      <c r="F897" s="19" t="s">
        <v>77</v>
      </c>
      <c r="G897" s="22" t="s">
        <v>105</v>
      </c>
      <c r="H897" s="22" t="s">
        <v>2039</v>
      </c>
      <c r="I897" s="19" t="s">
        <v>2089</v>
      </c>
      <c r="J897" s="19">
        <v>10</v>
      </c>
      <c r="K897" s="19" t="s">
        <v>2021</v>
      </c>
      <c r="L897" s="19">
        <v>10</v>
      </c>
      <c r="M897" s="22" t="s">
        <v>1098</v>
      </c>
      <c r="N897" s="22" t="s">
        <v>1098</v>
      </c>
      <c r="O897" s="22"/>
      <c r="P897" s="22"/>
      <c r="Q897" s="19" t="s">
        <v>33</v>
      </c>
      <c r="R897" s="19" t="s">
        <v>1102</v>
      </c>
      <c r="S897" s="19" t="s">
        <v>34</v>
      </c>
    </row>
    <row r="898" ht="56" customHeight="1" spans="1:19">
      <c r="A898" s="16">
        <v>432</v>
      </c>
      <c r="B898" s="29" t="s">
        <v>1096</v>
      </c>
      <c r="C898" s="15" t="s">
        <v>2090</v>
      </c>
      <c r="D898" s="22" t="s">
        <v>1098</v>
      </c>
      <c r="E898" s="19" t="s">
        <v>850</v>
      </c>
      <c r="F898" s="19" t="s">
        <v>73</v>
      </c>
      <c r="G898" s="22" t="s">
        <v>342</v>
      </c>
      <c r="H898" s="22" t="s">
        <v>34</v>
      </c>
      <c r="I898" s="19" t="s">
        <v>2091</v>
      </c>
      <c r="J898" s="19">
        <v>1</v>
      </c>
      <c r="K898" s="19" t="s">
        <v>2021</v>
      </c>
      <c r="L898" s="19">
        <v>1</v>
      </c>
      <c r="M898" s="22" t="s">
        <v>1098</v>
      </c>
      <c r="N898" s="22" t="s">
        <v>1098</v>
      </c>
      <c r="O898" s="22"/>
      <c r="P898" s="22"/>
      <c r="Q898" s="19" t="s">
        <v>33</v>
      </c>
      <c r="R898" s="19" t="s">
        <v>1102</v>
      </c>
      <c r="S898" s="19" t="s">
        <v>34</v>
      </c>
    </row>
    <row r="899" ht="56" customHeight="1" spans="1:19">
      <c r="A899" s="16">
        <v>433</v>
      </c>
      <c r="B899" s="29" t="s">
        <v>1096</v>
      </c>
      <c r="C899" s="15" t="s">
        <v>2092</v>
      </c>
      <c r="D899" s="22" t="s">
        <v>1098</v>
      </c>
      <c r="E899" s="19" t="s">
        <v>734</v>
      </c>
      <c r="F899" s="19" t="s">
        <v>73</v>
      </c>
      <c r="G899" s="19" t="s">
        <v>2093</v>
      </c>
      <c r="H899" s="22" t="s">
        <v>34</v>
      </c>
      <c r="I899" s="19" t="s">
        <v>2094</v>
      </c>
      <c r="J899" s="19">
        <v>27.0554</v>
      </c>
      <c r="K899" s="19" t="s">
        <v>2021</v>
      </c>
      <c r="L899" s="19">
        <v>27.17</v>
      </c>
      <c r="M899" s="22" t="s">
        <v>1098</v>
      </c>
      <c r="N899" s="22" t="s">
        <v>1098</v>
      </c>
      <c r="O899" s="22"/>
      <c r="P899" s="22"/>
      <c r="Q899" s="19" t="s">
        <v>33</v>
      </c>
      <c r="R899" s="19" t="s">
        <v>1102</v>
      </c>
      <c r="S899" s="22" t="s">
        <v>34</v>
      </c>
    </row>
    <row r="900" ht="56" customHeight="1" spans="1:19">
      <c r="A900" s="16">
        <v>434</v>
      </c>
      <c r="B900" s="29" t="s">
        <v>1096</v>
      </c>
      <c r="C900" s="15" t="s">
        <v>2095</v>
      </c>
      <c r="D900" s="22" t="s">
        <v>1098</v>
      </c>
      <c r="E900" s="19" t="s">
        <v>850</v>
      </c>
      <c r="F900" s="19" t="s">
        <v>51</v>
      </c>
      <c r="G900" s="22" t="s">
        <v>224</v>
      </c>
      <c r="H900" s="22" t="s">
        <v>1407</v>
      </c>
      <c r="I900" s="21" t="s">
        <v>2096</v>
      </c>
      <c r="J900" s="21">
        <v>30</v>
      </c>
      <c r="K900" s="19" t="s">
        <v>59</v>
      </c>
      <c r="L900" s="21">
        <v>30</v>
      </c>
      <c r="M900" s="22" t="s">
        <v>1098</v>
      </c>
      <c r="N900" s="22" t="s">
        <v>1098</v>
      </c>
      <c r="O900" s="22"/>
      <c r="P900" s="22"/>
      <c r="Q900" s="19" t="s">
        <v>33</v>
      </c>
      <c r="R900" s="19" t="s">
        <v>1102</v>
      </c>
      <c r="S900" s="22" t="s">
        <v>34</v>
      </c>
    </row>
    <row r="901" ht="56" customHeight="1" spans="1:19">
      <c r="A901" s="16">
        <v>435</v>
      </c>
      <c r="B901" s="29" t="s">
        <v>1096</v>
      </c>
      <c r="C901" s="15" t="s">
        <v>2097</v>
      </c>
      <c r="D901" s="22" t="s">
        <v>1098</v>
      </c>
      <c r="E901" s="19" t="s">
        <v>850</v>
      </c>
      <c r="F901" s="21" t="s">
        <v>56</v>
      </c>
      <c r="G901" s="22" t="s">
        <v>194</v>
      </c>
      <c r="H901" s="22" t="s">
        <v>34</v>
      </c>
      <c r="I901" s="19" t="s">
        <v>2098</v>
      </c>
      <c r="J901" s="22">
        <v>5</v>
      </c>
      <c r="K901" s="19" t="s">
        <v>720</v>
      </c>
      <c r="L901" s="22">
        <v>5</v>
      </c>
      <c r="M901" s="22" t="s">
        <v>1098</v>
      </c>
      <c r="N901" s="22" t="s">
        <v>1098</v>
      </c>
      <c r="O901" s="22"/>
      <c r="P901" s="22"/>
      <c r="Q901" s="19" t="s">
        <v>33</v>
      </c>
      <c r="R901" s="19" t="s">
        <v>1102</v>
      </c>
      <c r="S901" s="19" t="s">
        <v>34</v>
      </c>
    </row>
    <row r="902" ht="56" customHeight="1" spans="1:19">
      <c r="A902" s="16">
        <v>436</v>
      </c>
      <c r="B902" s="29" t="s">
        <v>1096</v>
      </c>
      <c r="C902" s="15" t="s">
        <v>2099</v>
      </c>
      <c r="D902" s="22" t="s">
        <v>1098</v>
      </c>
      <c r="E902" s="19" t="s">
        <v>850</v>
      </c>
      <c r="F902" s="21" t="s">
        <v>120</v>
      </c>
      <c r="G902" s="19" t="s">
        <v>2100</v>
      </c>
      <c r="H902" s="22" t="s">
        <v>34</v>
      </c>
      <c r="I902" s="19" t="s">
        <v>2101</v>
      </c>
      <c r="J902" s="22">
        <v>4.66</v>
      </c>
      <c r="K902" s="19" t="s">
        <v>720</v>
      </c>
      <c r="L902" s="22">
        <v>4.66</v>
      </c>
      <c r="M902" s="22" t="s">
        <v>1098</v>
      </c>
      <c r="N902" s="22" t="s">
        <v>1098</v>
      </c>
      <c r="O902" s="22"/>
      <c r="P902" s="22"/>
      <c r="Q902" s="19" t="s">
        <v>33</v>
      </c>
      <c r="R902" s="19" t="s">
        <v>1102</v>
      </c>
      <c r="S902" s="19" t="s">
        <v>34</v>
      </c>
    </row>
    <row r="903" ht="56" customHeight="1" spans="1:19">
      <c r="A903" s="16">
        <v>437</v>
      </c>
      <c r="B903" s="29" t="s">
        <v>1096</v>
      </c>
      <c r="C903" s="15" t="s">
        <v>2102</v>
      </c>
      <c r="D903" s="22" t="s">
        <v>1098</v>
      </c>
      <c r="E903" s="19" t="s">
        <v>850</v>
      </c>
      <c r="F903" s="19" t="s">
        <v>2103</v>
      </c>
      <c r="G903" s="22" t="s">
        <v>34</v>
      </c>
      <c r="H903" s="22" t="s">
        <v>34</v>
      </c>
      <c r="I903" s="19" t="s">
        <v>2104</v>
      </c>
      <c r="J903" s="22">
        <v>6.35</v>
      </c>
      <c r="K903" s="19" t="s">
        <v>720</v>
      </c>
      <c r="L903" s="22">
        <v>6.35</v>
      </c>
      <c r="M903" s="22" t="s">
        <v>1098</v>
      </c>
      <c r="N903" s="22" t="s">
        <v>1098</v>
      </c>
      <c r="O903" s="22"/>
      <c r="P903" s="22"/>
      <c r="Q903" s="19" t="s">
        <v>33</v>
      </c>
      <c r="R903" s="19" t="s">
        <v>1102</v>
      </c>
      <c r="S903" s="19" t="s">
        <v>34</v>
      </c>
    </row>
    <row r="904" ht="56" customHeight="1" spans="1:19">
      <c r="A904" s="16">
        <v>438</v>
      </c>
      <c r="B904" s="29" t="s">
        <v>1096</v>
      </c>
      <c r="C904" s="15" t="s">
        <v>2105</v>
      </c>
      <c r="D904" s="22" t="s">
        <v>1098</v>
      </c>
      <c r="E904" s="19" t="s">
        <v>850</v>
      </c>
      <c r="F904" s="21" t="s">
        <v>120</v>
      </c>
      <c r="G904" s="19" t="s">
        <v>552</v>
      </c>
      <c r="H904" s="22" t="s">
        <v>34</v>
      </c>
      <c r="I904" s="19" t="s">
        <v>2106</v>
      </c>
      <c r="J904" s="22">
        <v>15</v>
      </c>
      <c r="K904" s="19" t="s">
        <v>720</v>
      </c>
      <c r="L904" s="22">
        <v>15</v>
      </c>
      <c r="M904" s="22" t="s">
        <v>1098</v>
      </c>
      <c r="N904" s="22" t="s">
        <v>1098</v>
      </c>
      <c r="O904" s="22"/>
      <c r="P904" s="22"/>
      <c r="Q904" s="19" t="s">
        <v>33</v>
      </c>
      <c r="R904" s="19" t="s">
        <v>1102</v>
      </c>
      <c r="S904" s="19" t="s">
        <v>34</v>
      </c>
    </row>
    <row r="905" ht="56" customHeight="1" spans="1:19">
      <c r="A905" s="16">
        <v>439</v>
      </c>
      <c r="B905" s="29" t="s">
        <v>1096</v>
      </c>
      <c r="C905" s="15" t="s">
        <v>2107</v>
      </c>
      <c r="D905" s="22" t="s">
        <v>1098</v>
      </c>
      <c r="E905" s="19" t="s">
        <v>734</v>
      </c>
      <c r="F905" s="19" t="s">
        <v>41</v>
      </c>
      <c r="G905" s="19" t="s">
        <v>665</v>
      </c>
      <c r="H905" s="22" t="s">
        <v>34</v>
      </c>
      <c r="I905" s="19" t="s">
        <v>2108</v>
      </c>
      <c r="J905" s="22">
        <v>15</v>
      </c>
      <c r="K905" s="19" t="s">
        <v>720</v>
      </c>
      <c r="L905" s="22">
        <v>15</v>
      </c>
      <c r="M905" s="22" t="s">
        <v>1098</v>
      </c>
      <c r="N905" s="22" t="s">
        <v>1098</v>
      </c>
      <c r="O905" s="22"/>
      <c r="P905" s="22"/>
      <c r="Q905" s="19" t="s">
        <v>33</v>
      </c>
      <c r="R905" s="19" t="s">
        <v>1102</v>
      </c>
      <c r="S905" s="19" t="s">
        <v>34</v>
      </c>
    </row>
    <row r="906" ht="56" customHeight="1" spans="1:19">
      <c r="A906" s="16">
        <v>440</v>
      </c>
      <c r="B906" s="29" t="s">
        <v>1096</v>
      </c>
      <c r="C906" s="15" t="s">
        <v>2109</v>
      </c>
      <c r="D906" s="22" t="s">
        <v>1098</v>
      </c>
      <c r="E906" s="19" t="s">
        <v>734</v>
      </c>
      <c r="F906" s="21" t="s">
        <v>56</v>
      </c>
      <c r="G906" s="19" t="s">
        <v>190</v>
      </c>
      <c r="H906" s="22" t="s">
        <v>34</v>
      </c>
      <c r="I906" s="19" t="s">
        <v>2110</v>
      </c>
      <c r="J906" s="22">
        <v>15</v>
      </c>
      <c r="K906" s="19" t="s">
        <v>720</v>
      </c>
      <c r="L906" s="22">
        <v>15</v>
      </c>
      <c r="M906" s="22" t="s">
        <v>1098</v>
      </c>
      <c r="N906" s="22" t="s">
        <v>1098</v>
      </c>
      <c r="O906" s="22"/>
      <c r="P906" s="22"/>
      <c r="Q906" s="19" t="s">
        <v>33</v>
      </c>
      <c r="R906" s="19" t="s">
        <v>1102</v>
      </c>
      <c r="S906" s="19" t="s">
        <v>34</v>
      </c>
    </row>
    <row r="907" ht="56" customHeight="1" spans="1:19">
      <c r="A907" s="16">
        <v>441</v>
      </c>
      <c r="B907" s="29" t="s">
        <v>1096</v>
      </c>
      <c r="C907" s="15" t="s">
        <v>2111</v>
      </c>
      <c r="D907" s="22" t="s">
        <v>1098</v>
      </c>
      <c r="E907" s="19" t="s">
        <v>734</v>
      </c>
      <c r="F907" s="19" t="s">
        <v>41</v>
      </c>
      <c r="G907" s="22" t="s">
        <v>511</v>
      </c>
      <c r="H907" s="22" t="s">
        <v>2112</v>
      </c>
      <c r="I907" s="19" t="s">
        <v>2113</v>
      </c>
      <c r="J907" s="22">
        <v>29.16</v>
      </c>
      <c r="K907" s="19" t="s">
        <v>2114</v>
      </c>
      <c r="L907" s="22">
        <v>30</v>
      </c>
      <c r="M907" s="22" t="s">
        <v>1098</v>
      </c>
      <c r="N907" s="22" t="s">
        <v>1098</v>
      </c>
      <c r="O907" s="22"/>
      <c r="P907" s="22"/>
      <c r="Q907" s="19" t="s">
        <v>33</v>
      </c>
      <c r="R907" s="19" t="s">
        <v>1102</v>
      </c>
      <c r="S907" s="19" t="s">
        <v>34</v>
      </c>
    </row>
    <row r="908" ht="56" customHeight="1" spans="1:19">
      <c r="A908" s="16">
        <v>442</v>
      </c>
      <c r="B908" s="29" t="s">
        <v>1096</v>
      </c>
      <c r="C908" s="15" t="s">
        <v>2115</v>
      </c>
      <c r="D908" s="22" t="s">
        <v>1098</v>
      </c>
      <c r="E908" s="19" t="s">
        <v>734</v>
      </c>
      <c r="F908" s="19" t="s">
        <v>41</v>
      </c>
      <c r="G908" s="22" t="s">
        <v>509</v>
      </c>
      <c r="H908" s="22" t="s">
        <v>2116</v>
      </c>
      <c r="I908" s="19" t="s">
        <v>2117</v>
      </c>
      <c r="J908" s="22">
        <v>68</v>
      </c>
      <c r="K908" s="19" t="s">
        <v>2114</v>
      </c>
      <c r="L908" s="22">
        <v>68</v>
      </c>
      <c r="M908" s="22" t="s">
        <v>1098</v>
      </c>
      <c r="N908" s="22" t="s">
        <v>1098</v>
      </c>
      <c r="O908" s="22"/>
      <c r="P908" s="22"/>
      <c r="Q908" s="19" t="s">
        <v>33</v>
      </c>
      <c r="R908" s="19" t="s">
        <v>1102</v>
      </c>
      <c r="S908" s="19" t="s">
        <v>34</v>
      </c>
    </row>
    <row r="909" ht="56" customHeight="1" spans="1:19">
      <c r="A909" s="16">
        <v>443</v>
      </c>
      <c r="B909" s="29" t="s">
        <v>1096</v>
      </c>
      <c r="C909" s="15" t="s">
        <v>2118</v>
      </c>
      <c r="D909" s="22" t="s">
        <v>1098</v>
      </c>
      <c r="E909" s="19" t="s">
        <v>734</v>
      </c>
      <c r="F909" s="21" t="s">
        <v>56</v>
      </c>
      <c r="G909" s="22" t="s">
        <v>216</v>
      </c>
      <c r="H909" s="22" t="s">
        <v>2119</v>
      </c>
      <c r="I909" s="19" t="s">
        <v>2120</v>
      </c>
      <c r="J909" s="22">
        <f>197.6+0.6</f>
        <v>198.2</v>
      </c>
      <c r="K909" s="19" t="s">
        <v>2121</v>
      </c>
      <c r="L909" s="22">
        <f>197.6+0.6</f>
        <v>198.2</v>
      </c>
      <c r="M909" s="22" t="s">
        <v>1098</v>
      </c>
      <c r="N909" s="22" t="s">
        <v>1098</v>
      </c>
      <c r="O909" s="22"/>
      <c r="P909" s="22"/>
      <c r="Q909" s="19" t="s">
        <v>33</v>
      </c>
      <c r="R909" s="19" t="s">
        <v>1102</v>
      </c>
      <c r="S909" s="19" t="s">
        <v>34</v>
      </c>
    </row>
    <row r="910" ht="56" customHeight="1" spans="1:19">
      <c r="A910" s="16">
        <v>444</v>
      </c>
      <c r="B910" s="29" t="s">
        <v>1096</v>
      </c>
      <c r="C910" s="15" t="s">
        <v>2122</v>
      </c>
      <c r="D910" s="22" t="s">
        <v>1098</v>
      </c>
      <c r="E910" s="19" t="s">
        <v>734</v>
      </c>
      <c r="F910" s="19" t="s">
        <v>227</v>
      </c>
      <c r="G910" s="22" t="s">
        <v>1927</v>
      </c>
      <c r="H910" s="22" t="s">
        <v>34</v>
      </c>
      <c r="I910" s="19" t="s">
        <v>2123</v>
      </c>
      <c r="J910" s="22">
        <v>45.76</v>
      </c>
      <c r="K910" s="19" t="s">
        <v>2124</v>
      </c>
      <c r="L910" s="22">
        <v>45.76</v>
      </c>
      <c r="M910" s="22" t="s">
        <v>1098</v>
      </c>
      <c r="N910" s="22" t="s">
        <v>1098</v>
      </c>
      <c r="O910" s="22"/>
      <c r="P910" s="22"/>
      <c r="Q910" s="19" t="s">
        <v>33</v>
      </c>
      <c r="R910" s="19" t="s">
        <v>1102</v>
      </c>
      <c r="S910" s="19" t="s">
        <v>34</v>
      </c>
    </row>
    <row r="911" ht="56" customHeight="1" spans="1:19">
      <c r="A911" s="16">
        <v>445</v>
      </c>
      <c r="B911" s="29" t="s">
        <v>1096</v>
      </c>
      <c r="C911" s="15" t="s">
        <v>2125</v>
      </c>
      <c r="D911" s="22" t="s">
        <v>1098</v>
      </c>
      <c r="E911" s="19" t="s">
        <v>850</v>
      </c>
      <c r="F911" s="21" t="s">
        <v>120</v>
      </c>
      <c r="G911" s="22" t="s">
        <v>124</v>
      </c>
      <c r="H911" s="22" t="s">
        <v>34</v>
      </c>
      <c r="I911" s="19" t="s">
        <v>2126</v>
      </c>
      <c r="J911" s="22">
        <v>7.0398</v>
      </c>
      <c r="K911" s="19" t="s">
        <v>2124</v>
      </c>
      <c r="L911" s="22">
        <v>7.5</v>
      </c>
      <c r="M911" s="22" t="s">
        <v>1098</v>
      </c>
      <c r="N911" s="22" t="s">
        <v>1098</v>
      </c>
      <c r="O911" s="22"/>
      <c r="P911" s="22"/>
      <c r="Q911" s="19" t="s">
        <v>33</v>
      </c>
      <c r="R911" s="19" t="s">
        <v>1102</v>
      </c>
      <c r="S911" s="19" t="s">
        <v>34</v>
      </c>
    </row>
    <row r="912" s="1" customFormat="1" ht="47" customHeight="1" spans="1:19">
      <c r="A912" s="16">
        <v>446</v>
      </c>
      <c r="B912" s="39" t="s">
        <v>1096</v>
      </c>
      <c r="C912" s="15" t="s">
        <v>2127</v>
      </c>
      <c r="D912" s="31" t="s">
        <v>1098</v>
      </c>
      <c r="E912" s="32" t="s">
        <v>850</v>
      </c>
      <c r="F912" s="32" t="s">
        <v>51</v>
      </c>
      <c r="G912" s="32" t="s">
        <v>52</v>
      </c>
      <c r="H912" s="32" t="s">
        <v>34</v>
      </c>
      <c r="I912" s="32" t="s">
        <v>2128</v>
      </c>
      <c r="J912" s="32">
        <f>17.86+84.89</f>
        <v>102.75</v>
      </c>
      <c r="K912" s="19" t="s">
        <v>2129</v>
      </c>
      <c r="L912" s="32">
        <f>17.86+84.89</f>
        <v>102.75</v>
      </c>
      <c r="M912" s="31" t="s">
        <v>1098</v>
      </c>
      <c r="N912" s="31" t="s">
        <v>1098</v>
      </c>
      <c r="O912" s="31"/>
      <c r="P912" s="31"/>
      <c r="Q912" s="32" t="s">
        <v>33</v>
      </c>
      <c r="R912" s="32" t="s">
        <v>1102</v>
      </c>
      <c r="S912" s="32" t="s">
        <v>34</v>
      </c>
    </row>
    <row r="913" s="1" customFormat="1" ht="47" customHeight="1" spans="1:19">
      <c r="A913" s="16">
        <v>447</v>
      </c>
      <c r="B913" s="39" t="s">
        <v>1096</v>
      </c>
      <c r="C913" s="15" t="s">
        <v>2130</v>
      </c>
      <c r="D913" s="31" t="s">
        <v>1098</v>
      </c>
      <c r="E913" s="32" t="s">
        <v>850</v>
      </c>
      <c r="F913" s="33" t="s">
        <v>56</v>
      </c>
      <c r="G913" s="33" t="s">
        <v>194</v>
      </c>
      <c r="H913" s="31" t="s">
        <v>34</v>
      </c>
      <c r="I913" s="33" t="s">
        <v>2131</v>
      </c>
      <c r="J913" s="33">
        <f>40+80</f>
        <v>120</v>
      </c>
      <c r="K913" s="19" t="s">
        <v>2132</v>
      </c>
      <c r="L913" s="33">
        <f>40+80</f>
        <v>120</v>
      </c>
      <c r="M913" s="31" t="s">
        <v>1098</v>
      </c>
      <c r="N913" s="31" t="s">
        <v>1098</v>
      </c>
      <c r="O913" s="31"/>
      <c r="P913" s="31"/>
      <c r="Q913" s="32" t="s">
        <v>33</v>
      </c>
      <c r="R913" s="32" t="s">
        <v>1102</v>
      </c>
      <c r="S913" s="32" t="s">
        <v>34</v>
      </c>
    </row>
    <row r="914" ht="66" customHeight="1" spans="1:19">
      <c r="A914" s="16">
        <v>448</v>
      </c>
      <c r="B914" s="29" t="s">
        <v>1096</v>
      </c>
      <c r="C914" s="15" t="s">
        <v>2133</v>
      </c>
      <c r="D914" s="22" t="s">
        <v>1098</v>
      </c>
      <c r="E914" s="19" t="s">
        <v>850</v>
      </c>
      <c r="F914" s="21" t="s">
        <v>56</v>
      </c>
      <c r="G914" s="19" t="s">
        <v>427</v>
      </c>
      <c r="H914" s="19" t="s">
        <v>34</v>
      </c>
      <c r="I914" s="19" t="s">
        <v>2134</v>
      </c>
      <c r="J914" s="19">
        <v>67.96</v>
      </c>
      <c r="K914" s="19" t="s">
        <v>656</v>
      </c>
      <c r="L914" s="19">
        <v>72.6</v>
      </c>
      <c r="M914" s="22" t="s">
        <v>1098</v>
      </c>
      <c r="N914" s="22" t="s">
        <v>1098</v>
      </c>
      <c r="O914" s="22"/>
      <c r="P914" s="22"/>
      <c r="Q914" s="19" t="s">
        <v>33</v>
      </c>
      <c r="R914" s="19" t="s">
        <v>1102</v>
      </c>
      <c r="S914" s="19" t="s">
        <v>34</v>
      </c>
    </row>
    <row r="915" ht="66" customHeight="1" spans="1:19">
      <c r="A915" s="16">
        <v>449</v>
      </c>
      <c r="B915" s="29" t="s">
        <v>1096</v>
      </c>
      <c r="C915" s="15" t="s">
        <v>2135</v>
      </c>
      <c r="D915" s="22" t="s">
        <v>1098</v>
      </c>
      <c r="E915" s="19" t="s">
        <v>850</v>
      </c>
      <c r="F915" s="19" t="s">
        <v>77</v>
      </c>
      <c r="G915" s="19" t="s">
        <v>105</v>
      </c>
      <c r="H915" s="19" t="s">
        <v>34</v>
      </c>
      <c r="I915" s="19" t="s">
        <v>2136</v>
      </c>
      <c r="J915" s="19">
        <v>57.6339</v>
      </c>
      <c r="K915" s="19" t="s">
        <v>656</v>
      </c>
      <c r="L915" s="19">
        <v>57.75</v>
      </c>
      <c r="M915" s="22" t="s">
        <v>1098</v>
      </c>
      <c r="N915" s="22" t="s">
        <v>1098</v>
      </c>
      <c r="O915" s="22"/>
      <c r="P915" s="22"/>
      <c r="Q915" s="19" t="s">
        <v>33</v>
      </c>
      <c r="R915" s="19" t="s">
        <v>1102</v>
      </c>
      <c r="S915" s="19" t="s">
        <v>34</v>
      </c>
    </row>
    <row r="916" ht="66" customHeight="1" spans="1:19">
      <c r="A916" s="16">
        <v>450</v>
      </c>
      <c r="B916" s="29" t="s">
        <v>1096</v>
      </c>
      <c r="C916" s="15" t="s">
        <v>2137</v>
      </c>
      <c r="D916" s="22" t="s">
        <v>1098</v>
      </c>
      <c r="E916" s="19" t="s">
        <v>734</v>
      </c>
      <c r="F916" s="19" t="s">
        <v>77</v>
      </c>
      <c r="G916" s="19" t="s">
        <v>276</v>
      </c>
      <c r="H916" s="19" t="s">
        <v>34</v>
      </c>
      <c r="I916" s="19" t="s">
        <v>2138</v>
      </c>
      <c r="J916" s="19">
        <v>38.62</v>
      </c>
      <c r="K916" s="19" t="s">
        <v>656</v>
      </c>
      <c r="L916" s="19">
        <v>40.25</v>
      </c>
      <c r="M916" s="22" t="s">
        <v>1098</v>
      </c>
      <c r="N916" s="22" t="s">
        <v>1098</v>
      </c>
      <c r="O916" s="22"/>
      <c r="P916" s="22"/>
      <c r="Q916" s="19" t="s">
        <v>33</v>
      </c>
      <c r="R916" s="19" t="s">
        <v>1102</v>
      </c>
      <c r="S916" s="19" t="s">
        <v>34</v>
      </c>
    </row>
    <row r="917" ht="66" customHeight="1" spans="1:19">
      <c r="A917" s="16">
        <v>451</v>
      </c>
      <c r="B917" s="29" t="s">
        <v>1096</v>
      </c>
      <c r="C917" s="15" t="s">
        <v>2139</v>
      </c>
      <c r="D917" s="22" t="s">
        <v>1098</v>
      </c>
      <c r="E917" s="19" t="s">
        <v>734</v>
      </c>
      <c r="F917" s="21" t="s">
        <v>120</v>
      </c>
      <c r="G917" s="19" t="s">
        <v>127</v>
      </c>
      <c r="H917" s="19" t="s">
        <v>34</v>
      </c>
      <c r="I917" s="19" t="s">
        <v>2140</v>
      </c>
      <c r="J917" s="19">
        <v>276.375</v>
      </c>
      <c r="K917" s="19" t="s">
        <v>656</v>
      </c>
      <c r="L917" s="19">
        <v>280</v>
      </c>
      <c r="M917" s="22" t="s">
        <v>1098</v>
      </c>
      <c r="N917" s="22" t="s">
        <v>1098</v>
      </c>
      <c r="O917" s="22"/>
      <c r="P917" s="22"/>
      <c r="Q917" s="19" t="s">
        <v>33</v>
      </c>
      <c r="R917" s="19" t="s">
        <v>1102</v>
      </c>
      <c r="S917" s="19" t="s">
        <v>34</v>
      </c>
    </row>
    <row r="918" ht="66" customHeight="1" spans="1:19">
      <c r="A918" s="16">
        <v>452</v>
      </c>
      <c r="B918" s="29" t="s">
        <v>1096</v>
      </c>
      <c r="C918" s="15" t="s">
        <v>2141</v>
      </c>
      <c r="D918" s="22" t="s">
        <v>1098</v>
      </c>
      <c r="E918" s="19" t="s">
        <v>850</v>
      </c>
      <c r="F918" s="21" t="s">
        <v>120</v>
      </c>
      <c r="G918" s="19" t="s">
        <v>127</v>
      </c>
      <c r="H918" s="19" t="s">
        <v>34</v>
      </c>
      <c r="I918" s="19" t="s">
        <v>2142</v>
      </c>
      <c r="J918" s="19">
        <f>168+2.49</f>
        <v>170.49</v>
      </c>
      <c r="K918" s="19" t="s">
        <v>2143</v>
      </c>
      <c r="L918" s="19">
        <f>168+2.49</f>
        <v>170.49</v>
      </c>
      <c r="M918" s="22" t="s">
        <v>1098</v>
      </c>
      <c r="N918" s="22" t="s">
        <v>1098</v>
      </c>
      <c r="O918" s="22"/>
      <c r="P918" s="22"/>
      <c r="Q918" s="19" t="s">
        <v>33</v>
      </c>
      <c r="R918" s="19" t="s">
        <v>1102</v>
      </c>
      <c r="S918" s="19" t="s">
        <v>34</v>
      </c>
    </row>
    <row r="919" ht="66" customHeight="1" spans="1:19">
      <c r="A919" s="16">
        <v>453</v>
      </c>
      <c r="B919" s="29" t="s">
        <v>1096</v>
      </c>
      <c r="C919" s="15" t="s">
        <v>2144</v>
      </c>
      <c r="D919" s="22" t="s">
        <v>1098</v>
      </c>
      <c r="E919" s="19" t="s">
        <v>734</v>
      </c>
      <c r="F919" s="19" t="s">
        <v>41</v>
      </c>
      <c r="G919" s="19" t="s">
        <v>517</v>
      </c>
      <c r="H919" s="19" t="s">
        <v>34</v>
      </c>
      <c r="I919" s="19" t="s">
        <v>2145</v>
      </c>
      <c r="J919" s="19">
        <v>206.5</v>
      </c>
      <c r="K919" s="19" t="s">
        <v>656</v>
      </c>
      <c r="L919" s="19">
        <v>206.5</v>
      </c>
      <c r="M919" s="22" t="s">
        <v>1098</v>
      </c>
      <c r="N919" s="22" t="s">
        <v>1098</v>
      </c>
      <c r="O919" s="22"/>
      <c r="P919" s="22"/>
      <c r="Q919" s="19" t="s">
        <v>33</v>
      </c>
      <c r="R919" s="19" t="s">
        <v>1102</v>
      </c>
      <c r="S919" s="19" t="s">
        <v>34</v>
      </c>
    </row>
    <row r="920" ht="66" customHeight="1" spans="1:19">
      <c r="A920" s="16">
        <v>454</v>
      </c>
      <c r="B920" s="29" t="s">
        <v>1096</v>
      </c>
      <c r="C920" s="15" t="s">
        <v>2146</v>
      </c>
      <c r="D920" s="22" t="s">
        <v>1098</v>
      </c>
      <c r="E920" s="19" t="s">
        <v>734</v>
      </c>
      <c r="F920" s="19" t="s">
        <v>51</v>
      </c>
      <c r="G920" s="19" t="s">
        <v>52</v>
      </c>
      <c r="H920" s="19" t="s">
        <v>34</v>
      </c>
      <c r="I920" s="19" t="s">
        <v>2147</v>
      </c>
      <c r="J920" s="19">
        <v>241.415</v>
      </c>
      <c r="K920" s="19" t="s">
        <v>656</v>
      </c>
      <c r="L920" s="19">
        <v>251.72</v>
      </c>
      <c r="M920" s="22" t="s">
        <v>1098</v>
      </c>
      <c r="N920" s="22" t="s">
        <v>1098</v>
      </c>
      <c r="O920" s="22"/>
      <c r="P920" s="22"/>
      <c r="Q920" s="19" t="s">
        <v>33</v>
      </c>
      <c r="R920" s="19" t="s">
        <v>1102</v>
      </c>
      <c r="S920" s="19" t="s">
        <v>34</v>
      </c>
    </row>
    <row r="921" ht="66" customHeight="1" spans="1:19">
      <c r="A921" s="16">
        <v>455</v>
      </c>
      <c r="B921" s="29" t="s">
        <v>1096</v>
      </c>
      <c r="C921" s="15" t="s">
        <v>2148</v>
      </c>
      <c r="D921" s="22" t="s">
        <v>1098</v>
      </c>
      <c r="E921" s="19" t="s">
        <v>850</v>
      </c>
      <c r="F921" s="19" t="s">
        <v>77</v>
      </c>
      <c r="G921" s="19" t="s">
        <v>276</v>
      </c>
      <c r="H921" s="19" t="s">
        <v>34</v>
      </c>
      <c r="I921" s="19" t="s">
        <v>2149</v>
      </c>
      <c r="J921" s="19">
        <v>4</v>
      </c>
      <c r="K921" s="19" t="s">
        <v>656</v>
      </c>
      <c r="L921" s="19">
        <v>4</v>
      </c>
      <c r="M921" s="22" t="s">
        <v>1098</v>
      </c>
      <c r="N921" s="22" t="s">
        <v>1098</v>
      </c>
      <c r="O921" s="22"/>
      <c r="P921" s="22"/>
      <c r="Q921" s="19" t="s">
        <v>33</v>
      </c>
      <c r="R921" s="19" t="s">
        <v>1102</v>
      </c>
      <c r="S921" s="19" t="s">
        <v>34</v>
      </c>
    </row>
    <row r="922" ht="47" customHeight="1" spans="1:19">
      <c r="A922" s="16">
        <v>456</v>
      </c>
      <c r="B922" s="29" t="s">
        <v>1096</v>
      </c>
      <c r="C922" s="15" t="s">
        <v>2150</v>
      </c>
      <c r="D922" s="22" t="s">
        <v>1098</v>
      </c>
      <c r="E922" s="19" t="s">
        <v>734</v>
      </c>
      <c r="F922" s="19" t="s">
        <v>51</v>
      </c>
      <c r="G922" s="19" t="s">
        <v>52</v>
      </c>
      <c r="H922" s="19" t="s">
        <v>34</v>
      </c>
      <c r="I922" s="19" t="s">
        <v>2151</v>
      </c>
      <c r="J922" s="19">
        <v>17.64</v>
      </c>
      <c r="K922" s="19" t="s">
        <v>656</v>
      </c>
      <c r="L922" s="19">
        <v>23.78</v>
      </c>
      <c r="M922" s="22" t="s">
        <v>1098</v>
      </c>
      <c r="N922" s="22" t="s">
        <v>1098</v>
      </c>
      <c r="O922" s="22"/>
      <c r="P922" s="22"/>
      <c r="Q922" s="19" t="s">
        <v>33</v>
      </c>
      <c r="R922" s="19" t="s">
        <v>1102</v>
      </c>
      <c r="S922" s="19" t="s">
        <v>34</v>
      </c>
    </row>
    <row r="923" ht="47" customHeight="1" spans="1:19">
      <c r="A923" s="16">
        <v>457</v>
      </c>
      <c r="B923" s="29" t="s">
        <v>1096</v>
      </c>
      <c r="C923" s="15" t="s">
        <v>2152</v>
      </c>
      <c r="D923" s="22" t="s">
        <v>1098</v>
      </c>
      <c r="E923" s="19" t="s">
        <v>850</v>
      </c>
      <c r="F923" s="19" t="s">
        <v>41</v>
      </c>
      <c r="G923" s="19" t="s">
        <v>522</v>
      </c>
      <c r="H923" s="19" t="s">
        <v>34</v>
      </c>
      <c r="I923" s="19" t="s">
        <v>2153</v>
      </c>
      <c r="J923" s="19">
        <v>36.52</v>
      </c>
      <c r="K923" s="19" t="s">
        <v>656</v>
      </c>
      <c r="L923" s="19">
        <v>36.52</v>
      </c>
      <c r="M923" s="22" t="s">
        <v>1098</v>
      </c>
      <c r="N923" s="22" t="s">
        <v>1098</v>
      </c>
      <c r="O923" s="22"/>
      <c r="P923" s="22"/>
      <c r="Q923" s="19" t="s">
        <v>33</v>
      </c>
      <c r="R923" s="19" t="s">
        <v>1102</v>
      </c>
      <c r="S923" s="19" t="s">
        <v>34</v>
      </c>
    </row>
    <row r="924" ht="47" customHeight="1" spans="1:19">
      <c r="A924" s="16">
        <v>458</v>
      </c>
      <c r="B924" s="29" t="s">
        <v>1096</v>
      </c>
      <c r="C924" s="15" t="s">
        <v>2154</v>
      </c>
      <c r="D924" s="22" t="s">
        <v>1098</v>
      </c>
      <c r="E924" s="19" t="s">
        <v>850</v>
      </c>
      <c r="F924" s="19" t="s">
        <v>77</v>
      </c>
      <c r="G924" s="19" t="s">
        <v>105</v>
      </c>
      <c r="H924" s="19" t="s">
        <v>34</v>
      </c>
      <c r="I924" s="19" t="s">
        <v>2155</v>
      </c>
      <c r="J924" s="19">
        <v>31.9</v>
      </c>
      <c r="K924" s="19" t="s">
        <v>656</v>
      </c>
      <c r="L924" s="19">
        <v>32</v>
      </c>
      <c r="M924" s="22" t="s">
        <v>1098</v>
      </c>
      <c r="N924" s="22" t="s">
        <v>1098</v>
      </c>
      <c r="O924" s="22"/>
      <c r="P924" s="22"/>
      <c r="Q924" s="19" t="s">
        <v>33</v>
      </c>
      <c r="R924" s="19" t="s">
        <v>1102</v>
      </c>
      <c r="S924" s="19" t="s">
        <v>34</v>
      </c>
    </row>
    <row r="925" ht="47" customHeight="1" spans="1:19">
      <c r="A925" s="16">
        <v>459</v>
      </c>
      <c r="B925" s="29" t="s">
        <v>1096</v>
      </c>
      <c r="C925" s="15" t="s">
        <v>2156</v>
      </c>
      <c r="D925" s="22" t="s">
        <v>1098</v>
      </c>
      <c r="E925" s="19" t="s">
        <v>850</v>
      </c>
      <c r="F925" s="19" t="s">
        <v>77</v>
      </c>
      <c r="G925" s="19" t="s">
        <v>276</v>
      </c>
      <c r="H925" s="19" t="s">
        <v>34</v>
      </c>
      <c r="I925" s="19" t="s">
        <v>2157</v>
      </c>
      <c r="J925" s="19">
        <v>14.88</v>
      </c>
      <c r="K925" s="19" t="s">
        <v>656</v>
      </c>
      <c r="L925" s="19">
        <v>14.88</v>
      </c>
      <c r="M925" s="22" t="s">
        <v>1098</v>
      </c>
      <c r="N925" s="22" t="s">
        <v>1098</v>
      </c>
      <c r="O925" s="22"/>
      <c r="P925" s="22"/>
      <c r="Q925" s="19" t="s">
        <v>33</v>
      </c>
      <c r="R925" s="19" t="s">
        <v>1102</v>
      </c>
      <c r="S925" s="19" t="s">
        <v>34</v>
      </c>
    </row>
    <row r="926" ht="47" customHeight="1" spans="1:19">
      <c r="A926" s="16">
        <v>460</v>
      </c>
      <c r="B926" s="29" t="s">
        <v>1096</v>
      </c>
      <c r="C926" s="15" t="s">
        <v>2158</v>
      </c>
      <c r="D926" s="22" t="s">
        <v>1098</v>
      </c>
      <c r="E926" s="19" t="s">
        <v>850</v>
      </c>
      <c r="F926" s="21" t="s">
        <v>56</v>
      </c>
      <c r="G926" s="19" t="s">
        <v>470</v>
      </c>
      <c r="H926" s="19" t="s">
        <v>34</v>
      </c>
      <c r="I926" s="19" t="s">
        <v>2159</v>
      </c>
      <c r="J926" s="19">
        <v>9.47</v>
      </c>
      <c r="K926" s="19" t="s">
        <v>2160</v>
      </c>
      <c r="L926" s="19">
        <v>9.47</v>
      </c>
      <c r="M926" s="22" t="s">
        <v>1098</v>
      </c>
      <c r="N926" s="22" t="s">
        <v>1098</v>
      </c>
      <c r="O926" s="22"/>
      <c r="P926" s="22"/>
      <c r="Q926" s="19" t="s">
        <v>33</v>
      </c>
      <c r="R926" s="19" t="s">
        <v>1102</v>
      </c>
      <c r="S926" s="19" t="s">
        <v>34</v>
      </c>
    </row>
    <row r="927" ht="47" customHeight="1" spans="1:19">
      <c r="A927" s="16">
        <v>461</v>
      </c>
      <c r="B927" s="29" t="s">
        <v>1096</v>
      </c>
      <c r="C927" s="15" t="s">
        <v>2161</v>
      </c>
      <c r="D927" s="22" t="s">
        <v>1098</v>
      </c>
      <c r="E927" s="19" t="s">
        <v>850</v>
      </c>
      <c r="F927" s="19" t="s">
        <v>56</v>
      </c>
      <c r="G927" s="19" t="s">
        <v>470</v>
      </c>
      <c r="H927" s="19" t="s">
        <v>34</v>
      </c>
      <c r="I927" s="19" t="s">
        <v>2162</v>
      </c>
      <c r="J927" s="19">
        <v>22.61</v>
      </c>
      <c r="K927" s="19" t="s">
        <v>2160</v>
      </c>
      <c r="L927" s="19">
        <v>25.04</v>
      </c>
      <c r="M927" s="22" t="s">
        <v>1098</v>
      </c>
      <c r="N927" s="22" t="s">
        <v>1098</v>
      </c>
      <c r="O927" s="22"/>
      <c r="P927" s="22"/>
      <c r="Q927" s="19" t="s">
        <v>33</v>
      </c>
      <c r="R927" s="19" t="s">
        <v>1102</v>
      </c>
      <c r="S927" s="19" t="s">
        <v>34</v>
      </c>
    </row>
    <row r="928" ht="47" customHeight="1" spans="1:19">
      <c r="A928" s="16">
        <v>462</v>
      </c>
      <c r="B928" s="29" t="s">
        <v>1096</v>
      </c>
      <c r="C928" s="15" t="s">
        <v>2163</v>
      </c>
      <c r="D928" s="22" t="s">
        <v>1098</v>
      </c>
      <c r="E928" s="19" t="s">
        <v>850</v>
      </c>
      <c r="F928" s="19" t="s">
        <v>56</v>
      </c>
      <c r="G928" s="19" t="s">
        <v>470</v>
      </c>
      <c r="H928" s="19" t="s">
        <v>34</v>
      </c>
      <c r="I928" s="19" t="s">
        <v>2164</v>
      </c>
      <c r="J928" s="19">
        <v>35.09</v>
      </c>
      <c r="K928" s="19" t="s">
        <v>2160</v>
      </c>
      <c r="L928" s="19">
        <v>35.09</v>
      </c>
      <c r="M928" s="22" t="s">
        <v>1098</v>
      </c>
      <c r="N928" s="22" t="s">
        <v>1098</v>
      </c>
      <c r="O928" s="22"/>
      <c r="P928" s="22"/>
      <c r="Q928" s="19" t="s">
        <v>33</v>
      </c>
      <c r="R928" s="19" t="s">
        <v>1102</v>
      </c>
      <c r="S928" s="19" t="s">
        <v>34</v>
      </c>
    </row>
    <row r="929" ht="47" customHeight="1" spans="1:19">
      <c r="A929" s="16">
        <v>463</v>
      </c>
      <c r="B929" s="29" t="s">
        <v>1096</v>
      </c>
      <c r="C929" s="15" t="s">
        <v>2165</v>
      </c>
      <c r="D929" s="22" t="s">
        <v>1098</v>
      </c>
      <c r="E929" s="19" t="s">
        <v>850</v>
      </c>
      <c r="F929" s="19" t="s">
        <v>46</v>
      </c>
      <c r="G929" s="19" t="s">
        <v>433</v>
      </c>
      <c r="H929" s="19" t="s">
        <v>34</v>
      </c>
      <c r="I929" s="19" t="s">
        <v>2166</v>
      </c>
      <c r="J929" s="19">
        <v>67.1442</v>
      </c>
      <c r="K929" s="19" t="s">
        <v>2160</v>
      </c>
      <c r="L929" s="19">
        <v>68.34</v>
      </c>
      <c r="M929" s="22" t="s">
        <v>1098</v>
      </c>
      <c r="N929" s="22" t="s">
        <v>1098</v>
      </c>
      <c r="O929" s="22"/>
      <c r="P929" s="22"/>
      <c r="Q929" s="19" t="s">
        <v>33</v>
      </c>
      <c r="R929" s="19" t="s">
        <v>1102</v>
      </c>
      <c r="S929" s="19" t="s">
        <v>34</v>
      </c>
    </row>
    <row r="930" ht="47" customHeight="1" spans="1:19">
      <c r="A930" s="16">
        <v>464</v>
      </c>
      <c r="B930" s="29" t="s">
        <v>1096</v>
      </c>
      <c r="C930" s="15" t="s">
        <v>2167</v>
      </c>
      <c r="D930" s="22" t="s">
        <v>1098</v>
      </c>
      <c r="E930" s="19" t="s">
        <v>850</v>
      </c>
      <c r="F930" s="21" t="s">
        <v>56</v>
      </c>
      <c r="G930" s="19" t="s">
        <v>2168</v>
      </c>
      <c r="H930" s="19" t="s">
        <v>34</v>
      </c>
      <c r="I930" s="63" t="s">
        <v>2169</v>
      </c>
      <c r="J930" s="26">
        <v>5</v>
      </c>
      <c r="K930" s="19" t="s">
        <v>2170</v>
      </c>
      <c r="L930" s="19">
        <v>5</v>
      </c>
      <c r="M930" s="22" t="s">
        <v>1098</v>
      </c>
      <c r="N930" s="22" t="s">
        <v>1098</v>
      </c>
      <c r="O930" s="22"/>
      <c r="P930" s="22"/>
      <c r="Q930" s="19" t="s">
        <v>33</v>
      </c>
      <c r="R930" s="19" t="s">
        <v>1102</v>
      </c>
      <c r="S930" s="19" t="s">
        <v>34</v>
      </c>
    </row>
    <row r="931" ht="47" customHeight="1" spans="1:19">
      <c r="A931" s="16">
        <v>465</v>
      </c>
      <c r="B931" s="29" t="s">
        <v>1096</v>
      </c>
      <c r="C931" s="15" t="s">
        <v>2171</v>
      </c>
      <c r="D931" s="22" t="s">
        <v>1098</v>
      </c>
      <c r="E931" s="19" t="s">
        <v>850</v>
      </c>
      <c r="F931" s="19" t="s">
        <v>41</v>
      </c>
      <c r="G931" s="19" t="s">
        <v>201</v>
      </c>
      <c r="H931" s="19" t="s">
        <v>34</v>
      </c>
      <c r="I931" s="63" t="s">
        <v>2172</v>
      </c>
      <c r="J931" s="26">
        <v>5</v>
      </c>
      <c r="K931" s="19" t="s">
        <v>2170</v>
      </c>
      <c r="L931" s="19">
        <v>5</v>
      </c>
      <c r="M931" s="22" t="s">
        <v>1098</v>
      </c>
      <c r="N931" s="22" t="s">
        <v>1098</v>
      </c>
      <c r="O931" s="22"/>
      <c r="P931" s="22"/>
      <c r="Q931" s="19" t="s">
        <v>33</v>
      </c>
      <c r="R931" s="19" t="s">
        <v>1102</v>
      </c>
      <c r="S931" s="19" t="s">
        <v>34</v>
      </c>
    </row>
    <row r="932" ht="47" customHeight="1" spans="1:19">
      <c r="A932" s="16">
        <v>466</v>
      </c>
      <c r="B932" s="29" t="s">
        <v>1096</v>
      </c>
      <c r="C932" s="15" t="s">
        <v>2173</v>
      </c>
      <c r="D932" s="22" t="s">
        <v>1098</v>
      </c>
      <c r="E932" s="19" t="s">
        <v>850</v>
      </c>
      <c r="F932" s="19" t="s">
        <v>51</v>
      </c>
      <c r="G932" s="19" t="s">
        <v>526</v>
      </c>
      <c r="H932" s="19" t="s">
        <v>2174</v>
      </c>
      <c r="I932" s="19" t="s">
        <v>2175</v>
      </c>
      <c r="J932" s="26">
        <v>18</v>
      </c>
      <c r="K932" s="19" t="s">
        <v>2170</v>
      </c>
      <c r="L932" s="19">
        <v>18</v>
      </c>
      <c r="M932" s="22" t="s">
        <v>1098</v>
      </c>
      <c r="N932" s="22" t="s">
        <v>1098</v>
      </c>
      <c r="O932" s="22"/>
      <c r="P932" s="22"/>
      <c r="Q932" s="19" t="s">
        <v>33</v>
      </c>
      <c r="R932" s="19" t="s">
        <v>1102</v>
      </c>
      <c r="S932" s="19" t="s">
        <v>34</v>
      </c>
    </row>
    <row r="933" ht="47" customHeight="1" spans="1:19">
      <c r="A933" s="16">
        <v>467</v>
      </c>
      <c r="B933" s="29" t="s">
        <v>1096</v>
      </c>
      <c r="C933" s="15" t="s">
        <v>2176</v>
      </c>
      <c r="D933" s="22" t="s">
        <v>1098</v>
      </c>
      <c r="E933" s="19" t="s">
        <v>850</v>
      </c>
      <c r="F933" s="19" t="s">
        <v>51</v>
      </c>
      <c r="G933" s="19" t="s">
        <v>782</v>
      </c>
      <c r="H933" s="19" t="s">
        <v>34</v>
      </c>
      <c r="I933" s="30" t="s">
        <v>2177</v>
      </c>
      <c r="J933" s="26">
        <v>2</v>
      </c>
      <c r="K933" s="19" t="s">
        <v>2170</v>
      </c>
      <c r="L933" s="19">
        <v>2</v>
      </c>
      <c r="M933" s="22" t="s">
        <v>1098</v>
      </c>
      <c r="N933" s="22" t="s">
        <v>1098</v>
      </c>
      <c r="O933" s="22"/>
      <c r="P933" s="22"/>
      <c r="Q933" s="19" t="s">
        <v>33</v>
      </c>
      <c r="R933" s="19" t="s">
        <v>1102</v>
      </c>
      <c r="S933" s="19" t="s">
        <v>34</v>
      </c>
    </row>
    <row r="934" ht="67" customHeight="1" spans="1:19">
      <c r="A934" s="16">
        <v>468</v>
      </c>
      <c r="B934" s="29" t="s">
        <v>1096</v>
      </c>
      <c r="C934" s="15" t="s">
        <v>2178</v>
      </c>
      <c r="D934" s="22" t="s">
        <v>1098</v>
      </c>
      <c r="E934" s="19" t="s">
        <v>850</v>
      </c>
      <c r="F934" s="21" t="s">
        <v>120</v>
      </c>
      <c r="G934" s="19" t="s">
        <v>124</v>
      </c>
      <c r="H934" s="19" t="s">
        <v>34</v>
      </c>
      <c r="I934" s="30" t="s">
        <v>2179</v>
      </c>
      <c r="J934" s="26">
        <v>12.6</v>
      </c>
      <c r="K934" s="19" t="s">
        <v>2180</v>
      </c>
      <c r="L934" s="19">
        <v>12.6</v>
      </c>
      <c r="M934" s="22" t="s">
        <v>1098</v>
      </c>
      <c r="N934" s="22" t="s">
        <v>1098</v>
      </c>
      <c r="O934" s="22"/>
      <c r="P934" s="22"/>
      <c r="Q934" s="19" t="s">
        <v>33</v>
      </c>
      <c r="R934" s="19" t="s">
        <v>1102</v>
      </c>
      <c r="S934" s="19" t="s">
        <v>34</v>
      </c>
    </row>
    <row r="935" ht="67" customHeight="1" spans="1:19">
      <c r="A935" s="16">
        <v>469</v>
      </c>
      <c r="B935" s="29" t="s">
        <v>1096</v>
      </c>
      <c r="C935" s="15" t="s">
        <v>2181</v>
      </c>
      <c r="D935" s="22" t="s">
        <v>1098</v>
      </c>
      <c r="E935" s="19" t="s">
        <v>850</v>
      </c>
      <c r="F935" s="21" t="s">
        <v>56</v>
      </c>
      <c r="G935" s="19" t="s">
        <v>34</v>
      </c>
      <c r="H935" s="19" t="s">
        <v>34</v>
      </c>
      <c r="I935" s="30" t="s">
        <v>2182</v>
      </c>
      <c r="J935" s="26">
        <v>19.4</v>
      </c>
      <c r="K935" s="19" t="s">
        <v>2180</v>
      </c>
      <c r="L935" s="19">
        <v>19.4</v>
      </c>
      <c r="M935" s="22" t="s">
        <v>1098</v>
      </c>
      <c r="N935" s="22" t="s">
        <v>1098</v>
      </c>
      <c r="O935" s="22"/>
      <c r="P935" s="22"/>
      <c r="Q935" s="19" t="s">
        <v>33</v>
      </c>
      <c r="R935" s="19" t="s">
        <v>1102</v>
      </c>
      <c r="S935" s="19" t="s">
        <v>34</v>
      </c>
    </row>
    <row r="936" ht="67" customHeight="1" spans="1:19">
      <c r="A936" s="16">
        <v>470</v>
      </c>
      <c r="B936" s="29" t="s">
        <v>1096</v>
      </c>
      <c r="C936" s="15" t="s">
        <v>2183</v>
      </c>
      <c r="D936" s="22" t="s">
        <v>1098</v>
      </c>
      <c r="E936" s="19" t="s">
        <v>850</v>
      </c>
      <c r="F936" s="21" t="s">
        <v>56</v>
      </c>
      <c r="G936" s="19" t="s">
        <v>207</v>
      </c>
      <c r="H936" s="19" t="s">
        <v>34</v>
      </c>
      <c r="I936" s="30" t="s">
        <v>2184</v>
      </c>
      <c r="J936" s="26">
        <v>8.3</v>
      </c>
      <c r="K936" s="19" t="s">
        <v>2180</v>
      </c>
      <c r="L936" s="19">
        <v>8.3</v>
      </c>
      <c r="M936" s="22" t="s">
        <v>1098</v>
      </c>
      <c r="N936" s="22" t="s">
        <v>1098</v>
      </c>
      <c r="O936" s="22"/>
      <c r="P936" s="22"/>
      <c r="Q936" s="19" t="s">
        <v>33</v>
      </c>
      <c r="R936" s="19" t="s">
        <v>1102</v>
      </c>
      <c r="S936" s="19" t="s">
        <v>34</v>
      </c>
    </row>
    <row r="937" ht="67" customHeight="1" spans="1:19">
      <c r="A937" s="16">
        <v>471</v>
      </c>
      <c r="B937" s="29" t="s">
        <v>1096</v>
      </c>
      <c r="C937" s="15" t="s">
        <v>2185</v>
      </c>
      <c r="D937" s="22" t="s">
        <v>1098</v>
      </c>
      <c r="E937" s="19" t="s">
        <v>850</v>
      </c>
      <c r="F937" s="21" t="s">
        <v>120</v>
      </c>
      <c r="G937" s="19" t="s">
        <v>2186</v>
      </c>
      <c r="H937" s="19" t="s">
        <v>34</v>
      </c>
      <c r="I937" s="30" t="s">
        <v>2187</v>
      </c>
      <c r="J937" s="26">
        <v>9.6</v>
      </c>
      <c r="K937" s="19" t="s">
        <v>2180</v>
      </c>
      <c r="L937" s="19">
        <v>9.6</v>
      </c>
      <c r="M937" s="22" t="s">
        <v>1098</v>
      </c>
      <c r="N937" s="22" t="s">
        <v>1098</v>
      </c>
      <c r="O937" s="22"/>
      <c r="P937" s="22"/>
      <c r="Q937" s="19" t="s">
        <v>33</v>
      </c>
      <c r="R937" s="19" t="s">
        <v>1102</v>
      </c>
      <c r="S937" s="19" t="s">
        <v>34</v>
      </c>
    </row>
    <row r="938" ht="67" customHeight="1" spans="1:19">
      <c r="A938" s="16">
        <v>472</v>
      </c>
      <c r="B938" s="29" t="s">
        <v>1096</v>
      </c>
      <c r="C938" s="15" t="s">
        <v>2188</v>
      </c>
      <c r="D938" s="22" t="s">
        <v>1098</v>
      </c>
      <c r="E938" s="19" t="s">
        <v>850</v>
      </c>
      <c r="F938" s="21" t="s">
        <v>56</v>
      </c>
      <c r="G938" s="19" t="s">
        <v>476</v>
      </c>
      <c r="H938" s="19" t="s">
        <v>34</v>
      </c>
      <c r="I938" s="30" t="s">
        <v>2189</v>
      </c>
      <c r="J938" s="26">
        <v>34.5</v>
      </c>
      <c r="K938" s="19" t="s">
        <v>2180</v>
      </c>
      <c r="L938" s="19">
        <v>34.5</v>
      </c>
      <c r="M938" s="22" t="s">
        <v>1098</v>
      </c>
      <c r="N938" s="22" t="s">
        <v>1098</v>
      </c>
      <c r="O938" s="22"/>
      <c r="P938" s="22"/>
      <c r="Q938" s="19" t="s">
        <v>33</v>
      </c>
      <c r="R938" s="19" t="s">
        <v>1102</v>
      </c>
      <c r="S938" s="19" t="s">
        <v>34</v>
      </c>
    </row>
    <row r="939" ht="67" customHeight="1" spans="1:19">
      <c r="A939" s="16">
        <v>473</v>
      </c>
      <c r="B939" s="29" t="s">
        <v>1096</v>
      </c>
      <c r="C939" s="15" t="s">
        <v>2190</v>
      </c>
      <c r="D939" s="22" t="s">
        <v>1098</v>
      </c>
      <c r="E939" s="19" t="s">
        <v>850</v>
      </c>
      <c r="F939" s="19" t="s">
        <v>77</v>
      </c>
      <c r="G939" s="19" t="s">
        <v>276</v>
      </c>
      <c r="H939" s="19" t="s">
        <v>34</v>
      </c>
      <c r="I939" s="19" t="s">
        <v>2191</v>
      </c>
      <c r="J939" s="26">
        <v>1</v>
      </c>
      <c r="K939" s="19" t="s">
        <v>2180</v>
      </c>
      <c r="L939" s="19">
        <v>1</v>
      </c>
      <c r="M939" s="22" t="s">
        <v>1098</v>
      </c>
      <c r="N939" s="22" t="s">
        <v>1098</v>
      </c>
      <c r="O939" s="22"/>
      <c r="P939" s="22"/>
      <c r="Q939" s="19" t="s">
        <v>33</v>
      </c>
      <c r="R939" s="19" t="s">
        <v>1102</v>
      </c>
      <c r="S939" s="19" t="s">
        <v>34</v>
      </c>
    </row>
    <row r="940" ht="80" customHeight="1" spans="1:19">
      <c r="A940" s="16">
        <v>474</v>
      </c>
      <c r="B940" s="29" t="s">
        <v>1096</v>
      </c>
      <c r="C940" s="15" t="s">
        <v>2192</v>
      </c>
      <c r="D940" s="22" t="s">
        <v>1098</v>
      </c>
      <c r="E940" s="19" t="s">
        <v>850</v>
      </c>
      <c r="F940" s="21" t="s">
        <v>120</v>
      </c>
      <c r="G940" s="19" t="s">
        <v>124</v>
      </c>
      <c r="H940" s="19" t="s">
        <v>2193</v>
      </c>
      <c r="I940" s="19" t="s">
        <v>2194</v>
      </c>
      <c r="J940" s="26">
        <v>24</v>
      </c>
      <c r="K940" s="19" t="s">
        <v>413</v>
      </c>
      <c r="L940" s="36">
        <v>24</v>
      </c>
      <c r="M940" s="22" t="s">
        <v>1098</v>
      </c>
      <c r="N940" s="22" t="s">
        <v>1098</v>
      </c>
      <c r="O940" s="22"/>
      <c r="P940" s="22"/>
      <c r="Q940" s="19" t="s">
        <v>33</v>
      </c>
      <c r="R940" s="19" t="s">
        <v>1102</v>
      </c>
      <c r="S940" s="19" t="s">
        <v>34</v>
      </c>
    </row>
    <row r="941" ht="47" customHeight="1" spans="1:19">
      <c r="A941" s="16">
        <v>475</v>
      </c>
      <c r="B941" s="29" t="s">
        <v>1096</v>
      </c>
      <c r="C941" s="15" t="s">
        <v>2195</v>
      </c>
      <c r="D941" s="22" t="s">
        <v>1098</v>
      </c>
      <c r="E941" s="19" t="s">
        <v>850</v>
      </c>
      <c r="F941" s="21" t="s">
        <v>120</v>
      </c>
      <c r="G941" s="19" t="s">
        <v>124</v>
      </c>
      <c r="H941" s="19" t="s">
        <v>2196</v>
      </c>
      <c r="I941" s="19" t="s">
        <v>2197</v>
      </c>
      <c r="J941" s="26">
        <v>6</v>
      </c>
      <c r="K941" s="19" t="s">
        <v>413</v>
      </c>
      <c r="L941" s="36">
        <v>6</v>
      </c>
      <c r="M941" s="22" t="s">
        <v>1098</v>
      </c>
      <c r="N941" s="22" t="s">
        <v>1098</v>
      </c>
      <c r="O941" s="22"/>
      <c r="P941" s="22"/>
      <c r="Q941" s="19" t="s">
        <v>33</v>
      </c>
      <c r="R941" s="19" t="s">
        <v>1102</v>
      </c>
      <c r="S941" s="19" t="s">
        <v>34</v>
      </c>
    </row>
    <row r="942" ht="86" customHeight="1" spans="1:19">
      <c r="A942" s="16">
        <v>476</v>
      </c>
      <c r="B942" s="29" t="s">
        <v>1096</v>
      </c>
      <c r="C942" s="15" t="s">
        <v>2198</v>
      </c>
      <c r="D942" s="22" t="s">
        <v>1098</v>
      </c>
      <c r="E942" s="19" t="s">
        <v>850</v>
      </c>
      <c r="F942" s="19" t="s">
        <v>46</v>
      </c>
      <c r="G942" s="19" t="s">
        <v>136</v>
      </c>
      <c r="H942" s="19" t="s">
        <v>2199</v>
      </c>
      <c r="I942" s="19" t="s">
        <v>2200</v>
      </c>
      <c r="J942" s="26">
        <v>105</v>
      </c>
      <c r="K942" s="19" t="s">
        <v>413</v>
      </c>
      <c r="L942" s="36">
        <v>105</v>
      </c>
      <c r="M942" s="22" t="s">
        <v>1098</v>
      </c>
      <c r="N942" s="22" t="s">
        <v>1098</v>
      </c>
      <c r="O942" s="22"/>
      <c r="P942" s="22"/>
      <c r="Q942" s="19" t="s">
        <v>33</v>
      </c>
      <c r="R942" s="19" t="s">
        <v>1102</v>
      </c>
      <c r="S942" s="19" t="s">
        <v>34</v>
      </c>
    </row>
    <row r="943" ht="47" customHeight="1" spans="1:19">
      <c r="A943" s="16">
        <v>477</v>
      </c>
      <c r="B943" s="29" t="s">
        <v>1096</v>
      </c>
      <c r="C943" s="15" t="s">
        <v>2201</v>
      </c>
      <c r="D943" s="22" t="s">
        <v>1098</v>
      </c>
      <c r="E943" s="19" t="s">
        <v>850</v>
      </c>
      <c r="F943" s="19" t="s">
        <v>722</v>
      </c>
      <c r="G943" s="19" t="s">
        <v>904</v>
      </c>
      <c r="H943" s="19" t="s">
        <v>2202</v>
      </c>
      <c r="I943" s="19" t="s">
        <v>2203</v>
      </c>
      <c r="J943" s="26">
        <v>0.36</v>
      </c>
      <c r="K943" s="19" t="s">
        <v>413</v>
      </c>
      <c r="L943" s="36">
        <v>0.36</v>
      </c>
      <c r="M943" s="22" t="s">
        <v>1098</v>
      </c>
      <c r="N943" s="22" t="s">
        <v>1098</v>
      </c>
      <c r="O943" s="22"/>
      <c r="P943" s="22"/>
      <c r="Q943" s="19" t="s">
        <v>33</v>
      </c>
      <c r="R943" s="19" t="s">
        <v>1102</v>
      </c>
      <c r="S943" s="19" t="s">
        <v>34</v>
      </c>
    </row>
    <row r="944" ht="153" customHeight="1" spans="1:19">
      <c r="A944" s="16">
        <v>478</v>
      </c>
      <c r="B944" s="29" t="s">
        <v>1096</v>
      </c>
      <c r="C944" s="15" t="s">
        <v>2204</v>
      </c>
      <c r="D944" s="22" t="s">
        <v>1098</v>
      </c>
      <c r="E944" s="19" t="s">
        <v>850</v>
      </c>
      <c r="F944" s="19" t="s">
        <v>77</v>
      </c>
      <c r="G944" s="19" t="s">
        <v>273</v>
      </c>
      <c r="H944" s="19" t="s">
        <v>34</v>
      </c>
      <c r="I944" s="19" t="s">
        <v>2205</v>
      </c>
      <c r="J944" s="26">
        <v>23.6</v>
      </c>
      <c r="K944" s="19" t="s">
        <v>413</v>
      </c>
      <c r="L944" s="36">
        <v>23.6</v>
      </c>
      <c r="M944" s="22" t="s">
        <v>1098</v>
      </c>
      <c r="N944" s="22" t="s">
        <v>1098</v>
      </c>
      <c r="O944" s="22"/>
      <c r="P944" s="22"/>
      <c r="Q944" s="19" t="s">
        <v>33</v>
      </c>
      <c r="R944" s="19" t="s">
        <v>1102</v>
      </c>
      <c r="S944" s="19" t="s">
        <v>34</v>
      </c>
    </row>
    <row r="945" ht="115" customHeight="1" spans="1:19">
      <c r="A945" s="16">
        <v>479</v>
      </c>
      <c r="B945" s="29" t="s">
        <v>1096</v>
      </c>
      <c r="C945" s="15" t="s">
        <v>2206</v>
      </c>
      <c r="D945" s="22" t="s">
        <v>1098</v>
      </c>
      <c r="E945" s="19" t="s">
        <v>850</v>
      </c>
      <c r="F945" s="19" t="s">
        <v>77</v>
      </c>
      <c r="G945" s="19" t="s">
        <v>78</v>
      </c>
      <c r="H945" s="19" t="s">
        <v>34</v>
      </c>
      <c r="I945" s="19" t="s">
        <v>2207</v>
      </c>
      <c r="J945" s="26">
        <v>122.5</v>
      </c>
      <c r="K945" s="19" t="s">
        <v>413</v>
      </c>
      <c r="L945" s="36">
        <v>122.5</v>
      </c>
      <c r="M945" s="22" t="s">
        <v>1098</v>
      </c>
      <c r="N945" s="22" t="s">
        <v>1098</v>
      </c>
      <c r="O945" s="22"/>
      <c r="P945" s="22"/>
      <c r="Q945" s="19" t="s">
        <v>33</v>
      </c>
      <c r="R945" s="19" t="s">
        <v>1102</v>
      </c>
      <c r="S945" s="19" t="s">
        <v>34</v>
      </c>
    </row>
    <row r="946" ht="78" customHeight="1" spans="1:19">
      <c r="A946" s="16">
        <v>480</v>
      </c>
      <c r="B946" s="29" t="s">
        <v>1096</v>
      </c>
      <c r="C946" s="15" t="s">
        <v>2208</v>
      </c>
      <c r="D946" s="22" t="s">
        <v>1098</v>
      </c>
      <c r="E946" s="19" t="s">
        <v>850</v>
      </c>
      <c r="F946" s="19" t="s">
        <v>77</v>
      </c>
      <c r="G946" s="19" t="s">
        <v>276</v>
      </c>
      <c r="H946" s="19" t="s">
        <v>34</v>
      </c>
      <c r="I946" s="19" t="s">
        <v>2209</v>
      </c>
      <c r="J946" s="26">
        <v>24.15</v>
      </c>
      <c r="K946" s="19" t="s">
        <v>413</v>
      </c>
      <c r="L946" s="36">
        <v>24.15</v>
      </c>
      <c r="M946" s="22" t="s">
        <v>1098</v>
      </c>
      <c r="N946" s="22" t="s">
        <v>1098</v>
      </c>
      <c r="O946" s="22"/>
      <c r="P946" s="22"/>
      <c r="Q946" s="19" t="s">
        <v>33</v>
      </c>
      <c r="R946" s="19" t="s">
        <v>1102</v>
      </c>
      <c r="S946" s="19" t="s">
        <v>34</v>
      </c>
    </row>
    <row r="947" ht="125" customHeight="1" spans="1:19">
      <c r="A947" s="16">
        <v>481</v>
      </c>
      <c r="B947" s="29" t="s">
        <v>1096</v>
      </c>
      <c r="C947" s="15" t="s">
        <v>2210</v>
      </c>
      <c r="D947" s="22" t="s">
        <v>1098</v>
      </c>
      <c r="E947" s="19" t="s">
        <v>850</v>
      </c>
      <c r="F947" s="19" t="s">
        <v>77</v>
      </c>
      <c r="G947" s="19" t="s">
        <v>94</v>
      </c>
      <c r="H947" s="19" t="s">
        <v>34</v>
      </c>
      <c r="I947" s="19" t="s">
        <v>2211</v>
      </c>
      <c r="J947" s="26">
        <v>82.25</v>
      </c>
      <c r="K947" s="19" t="s">
        <v>413</v>
      </c>
      <c r="L947" s="36">
        <v>82.25</v>
      </c>
      <c r="M947" s="22" t="s">
        <v>1098</v>
      </c>
      <c r="N947" s="22" t="s">
        <v>1098</v>
      </c>
      <c r="O947" s="22"/>
      <c r="P947" s="22"/>
      <c r="Q947" s="19" t="s">
        <v>33</v>
      </c>
      <c r="R947" s="19" t="s">
        <v>1102</v>
      </c>
      <c r="S947" s="19" t="s">
        <v>34</v>
      </c>
    </row>
    <row r="948" ht="150" customHeight="1" spans="1:19">
      <c r="A948" s="16">
        <v>482</v>
      </c>
      <c r="B948" s="29" t="s">
        <v>1096</v>
      </c>
      <c r="C948" s="15" t="s">
        <v>2212</v>
      </c>
      <c r="D948" s="22" t="s">
        <v>1098</v>
      </c>
      <c r="E948" s="19" t="s">
        <v>850</v>
      </c>
      <c r="F948" s="19" t="s">
        <v>77</v>
      </c>
      <c r="G948" s="19" t="s">
        <v>105</v>
      </c>
      <c r="H948" s="19" t="s">
        <v>34</v>
      </c>
      <c r="I948" s="19" t="s">
        <v>2213</v>
      </c>
      <c r="J948" s="26">
        <v>47.25</v>
      </c>
      <c r="K948" s="19" t="s">
        <v>413</v>
      </c>
      <c r="L948" s="36">
        <v>47.25</v>
      </c>
      <c r="M948" s="22" t="s">
        <v>1098</v>
      </c>
      <c r="N948" s="22" t="s">
        <v>1098</v>
      </c>
      <c r="O948" s="22"/>
      <c r="P948" s="22"/>
      <c r="Q948" s="19" t="s">
        <v>33</v>
      </c>
      <c r="R948" s="19" t="s">
        <v>1102</v>
      </c>
      <c r="S948" s="19" t="s">
        <v>34</v>
      </c>
    </row>
    <row r="949" ht="52" customHeight="1" spans="1:19">
      <c r="A949" s="16">
        <v>483</v>
      </c>
      <c r="B949" s="29" t="s">
        <v>1096</v>
      </c>
      <c r="C949" s="15" t="s">
        <v>2214</v>
      </c>
      <c r="D949" s="22" t="s">
        <v>1098</v>
      </c>
      <c r="E949" s="19" t="s">
        <v>850</v>
      </c>
      <c r="F949" s="19" t="s">
        <v>77</v>
      </c>
      <c r="G949" s="19" t="s">
        <v>449</v>
      </c>
      <c r="H949" s="19" t="s">
        <v>34</v>
      </c>
      <c r="I949" s="19" t="s">
        <v>2215</v>
      </c>
      <c r="J949" s="26">
        <v>10.24</v>
      </c>
      <c r="K949" s="19" t="s">
        <v>413</v>
      </c>
      <c r="L949" s="36">
        <v>10.24</v>
      </c>
      <c r="M949" s="22" t="s">
        <v>1098</v>
      </c>
      <c r="N949" s="22" t="s">
        <v>1098</v>
      </c>
      <c r="O949" s="22"/>
      <c r="P949" s="22"/>
      <c r="Q949" s="19" t="s">
        <v>33</v>
      </c>
      <c r="R949" s="19" t="s">
        <v>1102</v>
      </c>
      <c r="S949" s="19" t="s">
        <v>34</v>
      </c>
    </row>
    <row r="950" ht="105" customHeight="1" spans="1:19">
      <c r="A950" s="16">
        <v>484</v>
      </c>
      <c r="B950" s="29" t="s">
        <v>1096</v>
      </c>
      <c r="C950" s="15" t="s">
        <v>2216</v>
      </c>
      <c r="D950" s="22" t="s">
        <v>1098</v>
      </c>
      <c r="E950" s="19" t="s">
        <v>850</v>
      </c>
      <c r="F950" s="19" t="s">
        <v>77</v>
      </c>
      <c r="G950" s="19" t="s">
        <v>279</v>
      </c>
      <c r="H950" s="19" t="s">
        <v>34</v>
      </c>
      <c r="I950" s="19" t="s">
        <v>2217</v>
      </c>
      <c r="J950" s="26">
        <v>185.5</v>
      </c>
      <c r="K950" s="19" t="s">
        <v>413</v>
      </c>
      <c r="L950" s="36">
        <v>185.5</v>
      </c>
      <c r="M950" s="22" t="s">
        <v>1098</v>
      </c>
      <c r="N950" s="22" t="s">
        <v>1098</v>
      </c>
      <c r="O950" s="22"/>
      <c r="P950" s="22"/>
      <c r="Q950" s="19" t="s">
        <v>33</v>
      </c>
      <c r="R950" s="19" t="s">
        <v>1102</v>
      </c>
      <c r="S950" s="19" t="s">
        <v>34</v>
      </c>
    </row>
    <row r="951" ht="53" customHeight="1" spans="1:19">
      <c r="A951" s="16">
        <v>485</v>
      </c>
      <c r="B951" s="29" t="s">
        <v>1096</v>
      </c>
      <c r="C951" s="15" t="s">
        <v>2218</v>
      </c>
      <c r="D951" s="22" t="s">
        <v>1098</v>
      </c>
      <c r="E951" s="19" t="s">
        <v>850</v>
      </c>
      <c r="F951" s="19" t="s">
        <v>77</v>
      </c>
      <c r="G951" s="19" t="s">
        <v>279</v>
      </c>
      <c r="H951" s="19" t="s">
        <v>2219</v>
      </c>
      <c r="I951" s="19" t="s">
        <v>2220</v>
      </c>
      <c r="J951" s="26">
        <v>5.6</v>
      </c>
      <c r="K951" s="19" t="s">
        <v>413</v>
      </c>
      <c r="L951" s="36">
        <v>5.6</v>
      </c>
      <c r="M951" s="22" t="s">
        <v>1098</v>
      </c>
      <c r="N951" s="22" t="s">
        <v>1098</v>
      </c>
      <c r="O951" s="22"/>
      <c r="P951" s="22"/>
      <c r="Q951" s="19" t="s">
        <v>33</v>
      </c>
      <c r="R951" s="19" t="s">
        <v>1102</v>
      </c>
      <c r="S951" s="19" t="s">
        <v>34</v>
      </c>
    </row>
    <row r="952" ht="118" customHeight="1" spans="1:19">
      <c r="A952" s="16">
        <v>486</v>
      </c>
      <c r="B952" s="29" t="s">
        <v>1096</v>
      </c>
      <c r="C952" s="15" t="s">
        <v>2221</v>
      </c>
      <c r="D952" s="22" t="s">
        <v>1098</v>
      </c>
      <c r="E952" s="19" t="s">
        <v>850</v>
      </c>
      <c r="F952" s="19" t="s">
        <v>77</v>
      </c>
      <c r="G952" s="19" t="s">
        <v>110</v>
      </c>
      <c r="H952" s="19" t="s">
        <v>34</v>
      </c>
      <c r="I952" s="19" t="s">
        <v>2222</v>
      </c>
      <c r="J952" s="26">
        <v>31.34</v>
      </c>
      <c r="K952" s="19" t="s">
        <v>413</v>
      </c>
      <c r="L952" s="36">
        <v>34.6</v>
      </c>
      <c r="M952" s="22" t="s">
        <v>1098</v>
      </c>
      <c r="N952" s="22" t="s">
        <v>1098</v>
      </c>
      <c r="O952" s="22"/>
      <c r="P952" s="22"/>
      <c r="Q952" s="19" t="s">
        <v>33</v>
      </c>
      <c r="R952" s="19" t="s">
        <v>1102</v>
      </c>
      <c r="S952" s="19" t="s">
        <v>34</v>
      </c>
    </row>
    <row r="953" ht="70" customHeight="1" spans="1:19">
      <c r="A953" s="16">
        <v>487</v>
      </c>
      <c r="B953" s="29" t="s">
        <v>1096</v>
      </c>
      <c r="C953" s="15" t="s">
        <v>2223</v>
      </c>
      <c r="D953" s="22" t="s">
        <v>1098</v>
      </c>
      <c r="E953" s="19" t="s">
        <v>850</v>
      </c>
      <c r="F953" s="19" t="s">
        <v>77</v>
      </c>
      <c r="G953" s="19" t="s">
        <v>279</v>
      </c>
      <c r="H953" s="19" t="s">
        <v>2224</v>
      </c>
      <c r="I953" s="19" t="s">
        <v>2225</v>
      </c>
      <c r="J953" s="26">
        <v>8.8</v>
      </c>
      <c r="K953" s="19" t="s">
        <v>413</v>
      </c>
      <c r="L953" s="36">
        <v>8.8</v>
      </c>
      <c r="M953" s="22" t="s">
        <v>1098</v>
      </c>
      <c r="N953" s="22" t="s">
        <v>1098</v>
      </c>
      <c r="O953" s="22"/>
      <c r="P953" s="22"/>
      <c r="Q953" s="19" t="s">
        <v>33</v>
      </c>
      <c r="R953" s="19" t="s">
        <v>1102</v>
      </c>
      <c r="S953" s="19" t="s">
        <v>34</v>
      </c>
    </row>
    <row r="954" ht="120" customHeight="1" spans="1:19">
      <c r="A954" s="16">
        <v>488</v>
      </c>
      <c r="B954" s="29" t="s">
        <v>1096</v>
      </c>
      <c r="C954" s="15" t="s">
        <v>2226</v>
      </c>
      <c r="D954" s="22" t="s">
        <v>1098</v>
      </c>
      <c r="E954" s="19" t="s">
        <v>850</v>
      </c>
      <c r="F954" s="19" t="s">
        <v>77</v>
      </c>
      <c r="G954" s="19" t="s">
        <v>2227</v>
      </c>
      <c r="H954" s="19" t="s">
        <v>34</v>
      </c>
      <c r="I954" s="19" t="s">
        <v>2228</v>
      </c>
      <c r="J954" s="26">
        <v>12.5</v>
      </c>
      <c r="K954" s="19" t="s">
        <v>413</v>
      </c>
      <c r="L954" s="36">
        <v>12.5</v>
      </c>
      <c r="M954" s="22" t="s">
        <v>1098</v>
      </c>
      <c r="N954" s="22" t="s">
        <v>1098</v>
      </c>
      <c r="O954" s="22"/>
      <c r="P954" s="22"/>
      <c r="Q954" s="19" t="s">
        <v>33</v>
      </c>
      <c r="R954" s="19" t="s">
        <v>1102</v>
      </c>
      <c r="S954" s="19" t="s">
        <v>34</v>
      </c>
    </row>
    <row r="955" ht="84" spans="1:19">
      <c r="A955" s="16">
        <v>489</v>
      </c>
      <c r="B955" s="29" t="s">
        <v>1096</v>
      </c>
      <c r="C955" s="15" t="s">
        <v>2229</v>
      </c>
      <c r="D955" s="22" t="s">
        <v>1098</v>
      </c>
      <c r="E955" s="19" t="s">
        <v>850</v>
      </c>
      <c r="F955" s="19" t="s">
        <v>41</v>
      </c>
      <c r="G955" s="19" t="s">
        <v>2230</v>
      </c>
      <c r="H955" s="19" t="s">
        <v>34</v>
      </c>
      <c r="I955" s="19" t="s">
        <v>2231</v>
      </c>
      <c r="J955" s="26">
        <v>66</v>
      </c>
      <c r="K955" s="19" t="s">
        <v>413</v>
      </c>
      <c r="L955" s="36">
        <v>66</v>
      </c>
      <c r="M955" s="22" t="s">
        <v>1098</v>
      </c>
      <c r="N955" s="22" t="s">
        <v>1098</v>
      </c>
      <c r="O955" s="22"/>
      <c r="P955" s="22"/>
      <c r="Q955" s="19" t="s">
        <v>33</v>
      </c>
      <c r="R955" s="19" t="s">
        <v>1102</v>
      </c>
      <c r="S955" s="19" t="s">
        <v>34</v>
      </c>
    </row>
    <row r="956" ht="84" spans="1:19">
      <c r="A956" s="16">
        <v>490</v>
      </c>
      <c r="B956" s="29" t="s">
        <v>1096</v>
      </c>
      <c r="C956" s="15" t="s">
        <v>2232</v>
      </c>
      <c r="D956" s="22" t="s">
        <v>1098</v>
      </c>
      <c r="E956" s="19" t="s">
        <v>850</v>
      </c>
      <c r="F956" s="19" t="s">
        <v>41</v>
      </c>
      <c r="G956" s="19" t="s">
        <v>511</v>
      </c>
      <c r="H956" s="19" t="s">
        <v>2112</v>
      </c>
      <c r="I956" s="19" t="s">
        <v>2233</v>
      </c>
      <c r="J956" s="26">
        <v>45</v>
      </c>
      <c r="K956" s="19" t="s">
        <v>413</v>
      </c>
      <c r="L956" s="36">
        <v>45</v>
      </c>
      <c r="M956" s="22" t="s">
        <v>1098</v>
      </c>
      <c r="N956" s="22" t="s">
        <v>1098</v>
      </c>
      <c r="O956" s="22"/>
      <c r="P956" s="22"/>
      <c r="Q956" s="19" t="s">
        <v>33</v>
      </c>
      <c r="R956" s="19" t="s">
        <v>1102</v>
      </c>
      <c r="S956" s="19" t="s">
        <v>34</v>
      </c>
    </row>
    <row r="957" ht="69" customHeight="1" spans="1:19">
      <c r="A957" s="16">
        <v>491</v>
      </c>
      <c r="B957" s="29" t="s">
        <v>1096</v>
      </c>
      <c r="C957" s="15" t="s">
        <v>2234</v>
      </c>
      <c r="D957" s="22" t="s">
        <v>1098</v>
      </c>
      <c r="E957" s="19" t="s">
        <v>850</v>
      </c>
      <c r="F957" s="19" t="s">
        <v>41</v>
      </c>
      <c r="G957" s="19" t="s">
        <v>514</v>
      </c>
      <c r="H957" s="19" t="s">
        <v>2235</v>
      </c>
      <c r="I957" s="19" t="s">
        <v>2236</v>
      </c>
      <c r="J957" s="26">
        <v>2</v>
      </c>
      <c r="K957" s="19" t="s">
        <v>413</v>
      </c>
      <c r="L957" s="36">
        <v>2</v>
      </c>
      <c r="M957" s="22" t="s">
        <v>1098</v>
      </c>
      <c r="N957" s="22" t="s">
        <v>1098</v>
      </c>
      <c r="O957" s="22"/>
      <c r="P957" s="22"/>
      <c r="Q957" s="19" t="s">
        <v>33</v>
      </c>
      <c r="R957" s="19" t="s">
        <v>1102</v>
      </c>
      <c r="S957" s="19" t="s">
        <v>34</v>
      </c>
    </row>
    <row r="958" ht="83" customHeight="1" spans="1:19">
      <c r="A958" s="16">
        <v>492</v>
      </c>
      <c r="B958" s="29" t="s">
        <v>1096</v>
      </c>
      <c r="C958" s="15" t="s">
        <v>2237</v>
      </c>
      <c r="D958" s="22" t="s">
        <v>1098</v>
      </c>
      <c r="E958" s="19" t="s">
        <v>850</v>
      </c>
      <c r="F958" s="19" t="s">
        <v>41</v>
      </c>
      <c r="G958" s="19" t="s">
        <v>517</v>
      </c>
      <c r="H958" s="19" t="s">
        <v>2238</v>
      </c>
      <c r="I958" s="19" t="s">
        <v>2239</v>
      </c>
      <c r="J958" s="26">
        <v>18</v>
      </c>
      <c r="K958" s="19" t="s">
        <v>413</v>
      </c>
      <c r="L958" s="36">
        <v>18</v>
      </c>
      <c r="M958" s="22" t="s">
        <v>1098</v>
      </c>
      <c r="N958" s="22" t="s">
        <v>1098</v>
      </c>
      <c r="O958" s="22"/>
      <c r="P958" s="22"/>
      <c r="Q958" s="19" t="s">
        <v>33</v>
      </c>
      <c r="R958" s="19" t="s">
        <v>1102</v>
      </c>
      <c r="S958" s="19" t="s">
        <v>34</v>
      </c>
    </row>
    <row r="959" ht="83" customHeight="1" spans="1:19">
      <c r="A959" s="16">
        <v>493</v>
      </c>
      <c r="B959" s="29" t="s">
        <v>1096</v>
      </c>
      <c r="C959" s="15" t="s">
        <v>2240</v>
      </c>
      <c r="D959" s="22" t="s">
        <v>1098</v>
      </c>
      <c r="E959" s="19" t="s">
        <v>850</v>
      </c>
      <c r="F959" s="19" t="s">
        <v>41</v>
      </c>
      <c r="G959" s="19" t="s">
        <v>522</v>
      </c>
      <c r="H959" s="19" t="s">
        <v>34</v>
      </c>
      <c r="I959" s="19" t="s">
        <v>2241</v>
      </c>
      <c r="J959" s="26">
        <v>4</v>
      </c>
      <c r="K959" s="19" t="s">
        <v>413</v>
      </c>
      <c r="L959" s="36">
        <v>4</v>
      </c>
      <c r="M959" s="22" t="s">
        <v>1098</v>
      </c>
      <c r="N959" s="22" t="s">
        <v>1098</v>
      </c>
      <c r="O959" s="22"/>
      <c r="P959" s="22"/>
      <c r="Q959" s="19" t="s">
        <v>33</v>
      </c>
      <c r="R959" s="19" t="s">
        <v>1102</v>
      </c>
      <c r="S959" s="19" t="s">
        <v>34</v>
      </c>
    </row>
    <row r="960" ht="123" customHeight="1" spans="1:19">
      <c r="A960" s="16">
        <v>494</v>
      </c>
      <c r="B960" s="29" t="s">
        <v>1096</v>
      </c>
      <c r="C960" s="15" t="s">
        <v>2242</v>
      </c>
      <c r="D960" s="22" t="s">
        <v>1098</v>
      </c>
      <c r="E960" s="19" t="s">
        <v>850</v>
      </c>
      <c r="F960" s="22" t="s">
        <v>64</v>
      </c>
      <c r="G960" s="19" t="s">
        <v>252</v>
      </c>
      <c r="H960" s="19" t="s">
        <v>34</v>
      </c>
      <c r="I960" s="19" t="s">
        <v>2243</v>
      </c>
      <c r="J960" s="26">
        <v>113.96</v>
      </c>
      <c r="K960" s="19" t="s">
        <v>413</v>
      </c>
      <c r="L960" s="36">
        <v>113.96</v>
      </c>
      <c r="M960" s="22" t="s">
        <v>1098</v>
      </c>
      <c r="N960" s="22" t="s">
        <v>1098</v>
      </c>
      <c r="O960" s="22"/>
      <c r="P960" s="22"/>
      <c r="Q960" s="19" t="s">
        <v>33</v>
      </c>
      <c r="R960" s="19" t="s">
        <v>1102</v>
      </c>
      <c r="S960" s="19" t="s">
        <v>34</v>
      </c>
    </row>
    <row r="961" ht="114" customHeight="1" spans="1:19">
      <c r="A961" s="16">
        <v>495</v>
      </c>
      <c r="B961" s="29" t="s">
        <v>1096</v>
      </c>
      <c r="C961" s="15" t="s">
        <v>2244</v>
      </c>
      <c r="D961" s="22" t="s">
        <v>1098</v>
      </c>
      <c r="E961" s="19" t="s">
        <v>850</v>
      </c>
      <c r="F961" s="22" t="s">
        <v>64</v>
      </c>
      <c r="G961" s="19" t="s">
        <v>1873</v>
      </c>
      <c r="H961" s="19" t="s">
        <v>34</v>
      </c>
      <c r="I961" s="19" t="s">
        <v>2245</v>
      </c>
      <c r="J961" s="26">
        <v>30</v>
      </c>
      <c r="K961" s="19" t="s">
        <v>413</v>
      </c>
      <c r="L961" s="36">
        <v>30</v>
      </c>
      <c r="M961" s="22" t="s">
        <v>1098</v>
      </c>
      <c r="N961" s="22" t="s">
        <v>1098</v>
      </c>
      <c r="O961" s="22"/>
      <c r="P961" s="22"/>
      <c r="Q961" s="19" t="s">
        <v>33</v>
      </c>
      <c r="R961" s="19" t="s">
        <v>1102</v>
      </c>
      <c r="S961" s="19" t="s">
        <v>34</v>
      </c>
    </row>
    <row r="962" ht="94" customHeight="1" spans="1:19">
      <c r="A962" s="16">
        <v>496</v>
      </c>
      <c r="B962" s="29" t="s">
        <v>1096</v>
      </c>
      <c r="C962" s="15" t="s">
        <v>2246</v>
      </c>
      <c r="D962" s="22" t="s">
        <v>1098</v>
      </c>
      <c r="E962" s="19" t="s">
        <v>850</v>
      </c>
      <c r="F962" s="22" t="s">
        <v>28</v>
      </c>
      <c r="G962" s="22" t="s">
        <v>354</v>
      </c>
      <c r="H962" s="19" t="s">
        <v>34</v>
      </c>
      <c r="I962" s="19" t="s">
        <v>2247</v>
      </c>
      <c r="J962" s="26">
        <v>156</v>
      </c>
      <c r="K962" s="19" t="s">
        <v>413</v>
      </c>
      <c r="L962" s="36">
        <v>156</v>
      </c>
      <c r="M962" s="22" t="s">
        <v>1098</v>
      </c>
      <c r="N962" s="22" t="s">
        <v>1098</v>
      </c>
      <c r="O962" s="22"/>
      <c r="P962" s="22"/>
      <c r="Q962" s="19" t="s">
        <v>33</v>
      </c>
      <c r="R962" s="19" t="s">
        <v>1102</v>
      </c>
      <c r="S962" s="19" t="s">
        <v>34</v>
      </c>
    </row>
    <row r="963" ht="94" customHeight="1" spans="1:19">
      <c r="A963" s="16">
        <v>497</v>
      </c>
      <c r="B963" s="29" t="s">
        <v>1096</v>
      </c>
      <c r="C963" s="15" t="s">
        <v>2248</v>
      </c>
      <c r="D963" s="22" t="s">
        <v>1098</v>
      </c>
      <c r="E963" s="19" t="s">
        <v>850</v>
      </c>
      <c r="F963" s="22" t="s">
        <v>28</v>
      </c>
      <c r="G963" s="19" t="s">
        <v>357</v>
      </c>
      <c r="H963" s="19" t="s">
        <v>34</v>
      </c>
      <c r="I963" s="19" t="s">
        <v>2249</v>
      </c>
      <c r="J963" s="26">
        <v>52.92</v>
      </c>
      <c r="K963" s="19" t="s">
        <v>413</v>
      </c>
      <c r="L963" s="36">
        <v>54.6</v>
      </c>
      <c r="M963" s="22" t="s">
        <v>1098</v>
      </c>
      <c r="N963" s="22" t="s">
        <v>1098</v>
      </c>
      <c r="O963" s="22"/>
      <c r="P963" s="22"/>
      <c r="Q963" s="19" t="s">
        <v>33</v>
      </c>
      <c r="R963" s="19" t="s">
        <v>1102</v>
      </c>
      <c r="S963" s="19" t="s">
        <v>34</v>
      </c>
    </row>
    <row r="964" ht="94" customHeight="1" spans="1:19">
      <c r="A964" s="16">
        <v>498</v>
      </c>
      <c r="B964" s="29" t="s">
        <v>1096</v>
      </c>
      <c r="C964" s="15" t="s">
        <v>2250</v>
      </c>
      <c r="D964" s="22" t="s">
        <v>1098</v>
      </c>
      <c r="E964" s="19" t="s">
        <v>850</v>
      </c>
      <c r="F964" s="22" t="s">
        <v>28</v>
      </c>
      <c r="G964" s="19" t="s">
        <v>511</v>
      </c>
      <c r="H964" s="19" t="s">
        <v>34</v>
      </c>
      <c r="I964" s="19" t="s">
        <v>2251</v>
      </c>
      <c r="J964" s="26">
        <v>120</v>
      </c>
      <c r="K964" s="19" t="s">
        <v>413</v>
      </c>
      <c r="L964" s="36">
        <v>120</v>
      </c>
      <c r="M964" s="22" t="s">
        <v>1098</v>
      </c>
      <c r="N964" s="22" t="s">
        <v>1098</v>
      </c>
      <c r="O964" s="22"/>
      <c r="P964" s="22"/>
      <c r="Q964" s="19" t="s">
        <v>33</v>
      </c>
      <c r="R964" s="19" t="s">
        <v>1102</v>
      </c>
      <c r="S964" s="19" t="s">
        <v>34</v>
      </c>
    </row>
    <row r="965" ht="112" customHeight="1" spans="1:19">
      <c r="A965" s="16">
        <v>499</v>
      </c>
      <c r="B965" s="29" t="s">
        <v>1096</v>
      </c>
      <c r="C965" s="15" t="s">
        <v>2252</v>
      </c>
      <c r="D965" s="22" t="s">
        <v>1098</v>
      </c>
      <c r="E965" s="19" t="s">
        <v>850</v>
      </c>
      <c r="F965" s="22" t="s">
        <v>28</v>
      </c>
      <c r="G965" s="19" t="s">
        <v>759</v>
      </c>
      <c r="H965" s="19" t="s">
        <v>34</v>
      </c>
      <c r="I965" s="19" t="s">
        <v>2253</v>
      </c>
      <c r="J965" s="26">
        <v>59</v>
      </c>
      <c r="K965" s="19" t="s">
        <v>413</v>
      </c>
      <c r="L965" s="36">
        <v>59</v>
      </c>
      <c r="M965" s="22" t="s">
        <v>1098</v>
      </c>
      <c r="N965" s="22" t="s">
        <v>1098</v>
      </c>
      <c r="O965" s="22"/>
      <c r="P965" s="22"/>
      <c r="Q965" s="19" t="s">
        <v>33</v>
      </c>
      <c r="R965" s="19" t="s">
        <v>1102</v>
      </c>
      <c r="S965" s="19" t="s">
        <v>34</v>
      </c>
    </row>
    <row r="966" ht="109" customHeight="1" spans="1:19">
      <c r="A966" s="16">
        <v>500</v>
      </c>
      <c r="B966" s="29" t="s">
        <v>1096</v>
      </c>
      <c r="C966" s="15" t="s">
        <v>2254</v>
      </c>
      <c r="D966" s="22" t="s">
        <v>1098</v>
      </c>
      <c r="E966" s="19" t="s">
        <v>850</v>
      </c>
      <c r="F966" s="19" t="s">
        <v>73</v>
      </c>
      <c r="G966" s="19" t="s">
        <v>299</v>
      </c>
      <c r="H966" s="19" t="s">
        <v>2255</v>
      </c>
      <c r="I966" s="19" t="s">
        <v>2256</v>
      </c>
      <c r="J966" s="26">
        <v>168.35</v>
      </c>
      <c r="K966" s="19" t="s">
        <v>413</v>
      </c>
      <c r="L966" s="36">
        <v>168.35</v>
      </c>
      <c r="M966" s="22" t="s">
        <v>1098</v>
      </c>
      <c r="N966" s="22" t="s">
        <v>1098</v>
      </c>
      <c r="O966" s="22"/>
      <c r="P966" s="22"/>
      <c r="Q966" s="19" t="s">
        <v>33</v>
      </c>
      <c r="R966" s="19" t="s">
        <v>1102</v>
      </c>
      <c r="S966" s="19" t="s">
        <v>34</v>
      </c>
    </row>
    <row r="967" ht="109" customHeight="1" spans="1:19">
      <c r="A967" s="16">
        <v>501</v>
      </c>
      <c r="B967" s="29" t="s">
        <v>1096</v>
      </c>
      <c r="C967" s="15" t="s">
        <v>2257</v>
      </c>
      <c r="D967" s="22" t="s">
        <v>1098</v>
      </c>
      <c r="E967" s="19" t="s">
        <v>850</v>
      </c>
      <c r="F967" s="19" t="s">
        <v>73</v>
      </c>
      <c r="G967" s="19" t="s">
        <v>342</v>
      </c>
      <c r="H967" s="19" t="s">
        <v>2258</v>
      </c>
      <c r="I967" s="19" t="s">
        <v>2259</v>
      </c>
      <c r="J967" s="26">
        <v>45.5</v>
      </c>
      <c r="K967" s="19" t="s">
        <v>413</v>
      </c>
      <c r="L967" s="36">
        <v>45.5</v>
      </c>
      <c r="M967" s="22" t="s">
        <v>1098</v>
      </c>
      <c r="N967" s="22" t="s">
        <v>1098</v>
      </c>
      <c r="O967" s="22"/>
      <c r="P967" s="22"/>
      <c r="Q967" s="19" t="s">
        <v>33</v>
      </c>
      <c r="R967" s="19" t="s">
        <v>1102</v>
      </c>
      <c r="S967" s="19" t="s">
        <v>34</v>
      </c>
    </row>
    <row r="968" ht="109" customHeight="1" spans="1:19">
      <c r="A968" s="16">
        <v>502</v>
      </c>
      <c r="B968" s="29" t="s">
        <v>1096</v>
      </c>
      <c r="C968" s="15" t="s">
        <v>2260</v>
      </c>
      <c r="D968" s="22" t="s">
        <v>1098</v>
      </c>
      <c r="E968" s="19" t="s">
        <v>850</v>
      </c>
      <c r="F968" s="19" t="s">
        <v>73</v>
      </c>
      <c r="G968" s="19" t="s">
        <v>296</v>
      </c>
      <c r="H968" s="19" t="s">
        <v>2261</v>
      </c>
      <c r="I968" s="19" t="s">
        <v>2262</v>
      </c>
      <c r="J968" s="26">
        <v>184.3</v>
      </c>
      <c r="K968" s="19" t="s">
        <v>413</v>
      </c>
      <c r="L968" s="36">
        <v>190</v>
      </c>
      <c r="M968" s="22" t="s">
        <v>1098</v>
      </c>
      <c r="N968" s="22" t="s">
        <v>1098</v>
      </c>
      <c r="O968" s="22"/>
      <c r="P968" s="22"/>
      <c r="Q968" s="19" t="s">
        <v>33</v>
      </c>
      <c r="R968" s="19" t="s">
        <v>1102</v>
      </c>
      <c r="S968" s="19" t="s">
        <v>34</v>
      </c>
    </row>
    <row r="969" ht="109" customHeight="1" spans="1:19">
      <c r="A969" s="16">
        <v>503</v>
      </c>
      <c r="B969" s="29" t="s">
        <v>1096</v>
      </c>
      <c r="C969" s="15" t="s">
        <v>2263</v>
      </c>
      <c r="D969" s="22" t="s">
        <v>1098</v>
      </c>
      <c r="E969" s="19" t="s">
        <v>850</v>
      </c>
      <c r="F969" s="19" t="s">
        <v>73</v>
      </c>
      <c r="G969" s="19" t="s">
        <v>296</v>
      </c>
      <c r="H969" s="19" t="s">
        <v>2264</v>
      </c>
      <c r="I969" s="19" t="s">
        <v>2265</v>
      </c>
      <c r="J969" s="26">
        <v>14.91</v>
      </c>
      <c r="K969" s="19" t="s">
        <v>413</v>
      </c>
      <c r="L969" s="36">
        <v>14.91</v>
      </c>
      <c r="M969" s="22" t="s">
        <v>1098</v>
      </c>
      <c r="N969" s="22" t="s">
        <v>1098</v>
      </c>
      <c r="O969" s="22"/>
      <c r="P969" s="22"/>
      <c r="Q969" s="19" t="s">
        <v>33</v>
      </c>
      <c r="R969" s="19" t="s">
        <v>1102</v>
      </c>
      <c r="S969" s="19" t="s">
        <v>34</v>
      </c>
    </row>
    <row r="970" ht="49" customHeight="1" spans="1:19">
      <c r="A970" s="16">
        <v>504</v>
      </c>
      <c r="B970" s="29" t="s">
        <v>1096</v>
      </c>
      <c r="C970" s="15" t="s">
        <v>2266</v>
      </c>
      <c r="D970" s="22" t="s">
        <v>1098</v>
      </c>
      <c r="E970" s="19" t="s">
        <v>850</v>
      </c>
      <c r="F970" s="19" t="s">
        <v>227</v>
      </c>
      <c r="G970" s="19" t="s">
        <v>228</v>
      </c>
      <c r="H970" s="19" t="s">
        <v>2267</v>
      </c>
      <c r="I970" s="19" t="s">
        <v>2268</v>
      </c>
      <c r="J970" s="26">
        <v>3</v>
      </c>
      <c r="K970" s="19" t="s">
        <v>413</v>
      </c>
      <c r="L970" s="36">
        <v>3</v>
      </c>
      <c r="M970" s="22" t="s">
        <v>1098</v>
      </c>
      <c r="N970" s="22" t="s">
        <v>1098</v>
      </c>
      <c r="O970" s="22"/>
      <c r="P970" s="22"/>
      <c r="Q970" s="19" t="s">
        <v>33</v>
      </c>
      <c r="R970" s="19" t="s">
        <v>1102</v>
      </c>
      <c r="S970" s="19" t="s">
        <v>34</v>
      </c>
    </row>
    <row r="971" ht="70" customHeight="1" spans="1:19">
      <c r="A971" s="16">
        <v>505</v>
      </c>
      <c r="B971" s="29" t="s">
        <v>1096</v>
      </c>
      <c r="C971" s="15" t="s">
        <v>2269</v>
      </c>
      <c r="D971" s="22" t="s">
        <v>1098</v>
      </c>
      <c r="E971" s="19" t="s">
        <v>850</v>
      </c>
      <c r="F971" s="19" t="s">
        <v>36</v>
      </c>
      <c r="G971" s="19" t="s">
        <v>578</v>
      </c>
      <c r="H971" s="19" t="s">
        <v>2270</v>
      </c>
      <c r="I971" s="19" t="s">
        <v>2271</v>
      </c>
      <c r="J971" s="26">
        <v>69</v>
      </c>
      <c r="K971" s="19" t="s">
        <v>413</v>
      </c>
      <c r="L971" s="36">
        <v>69</v>
      </c>
      <c r="M971" s="22" t="s">
        <v>1098</v>
      </c>
      <c r="N971" s="22" t="s">
        <v>1098</v>
      </c>
      <c r="O971" s="22"/>
      <c r="P971" s="22"/>
      <c r="Q971" s="19" t="s">
        <v>33</v>
      </c>
      <c r="R971" s="19" t="s">
        <v>1102</v>
      </c>
      <c r="S971" s="19" t="s">
        <v>34</v>
      </c>
    </row>
    <row r="972" ht="70" customHeight="1" spans="1:19">
      <c r="A972" s="16">
        <v>506</v>
      </c>
      <c r="B972" s="29" t="s">
        <v>1096</v>
      </c>
      <c r="C972" s="15" t="s">
        <v>2272</v>
      </c>
      <c r="D972" s="22" t="s">
        <v>1098</v>
      </c>
      <c r="E972" s="19" t="s">
        <v>850</v>
      </c>
      <c r="F972" s="19" t="s">
        <v>36</v>
      </c>
      <c r="G972" s="19" t="s">
        <v>578</v>
      </c>
      <c r="H972" s="19" t="s">
        <v>2273</v>
      </c>
      <c r="I972" s="19" t="s">
        <v>2274</v>
      </c>
      <c r="J972" s="26">
        <v>7.24</v>
      </c>
      <c r="K972" s="19" t="s">
        <v>413</v>
      </c>
      <c r="L972" s="36">
        <v>7.24</v>
      </c>
      <c r="M972" s="22" t="s">
        <v>1098</v>
      </c>
      <c r="N972" s="22" t="s">
        <v>1098</v>
      </c>
      <c r="O972" s="22"/>
      <c r="P972" s="22"/>
      <c r="Q972" s="19" t="s">
        <v>33</v>
      </c>
      <c r="R972" s="19" t="s">
        <v>1102</v>
      </c>
      <c r="S972" s="19" t="s">
        <v>34</v>
      </c>
    </row>
    <row r="973" ht="134" customHeight="1" spans="1:19">
      <c r="A973" s="16">
        <v>507</v>
      </c>
      <c r="B973" s="29" t="s">
        <v>1096</v>
      </c>
      <c r="C973" s="15" t="s">
        <v>2275</v>
      </c>
      <c r="D973" s="22" t="s">
        <v>1098</v>
      </c>
      <c r="E973" s="19" t="s">
        <v>850</v>
      </c>
      <c r="F973" s="19" t="s">
        <v>36</v>
      </c>
      <c r="G973" s="19" t="s">
        <v>124</v>
      </c>
      <c r="H973" s="19" t="s">
        <v>2276</v>
      </c>
      <c r="I973" s="19" t="s">
        <v>2277</v>
      </c>
      <c r="J973" s="26">
        <v>32.8</v>
      </c>
      <c r="K973" s="19" t="s">
        <v>413</v>
      </c>
      <c r="L973" s="36">
        <v>32.8</v>
      </c>
      <c r="M973" s="22" t="s">
        <v>1098</v>
      </c>
      <c r="N973" s="22" t="s">
        <v>1098</v>
      </c>
      <c r="O973" s="22"/>
      <c r="P973" s="22"/>
      <c r="Q973" s="19" t="s">
        <v>33</v>
      </c>
      <c r="R973" s="19" t="s">
        <v>1102</v>
      </c>
      <c r="S973" s="19" t="s">
        <v>34</v>
      </c>
    </row>
    <row r="974" ht="80" customHeight="1" spans="1:19">
      <c r="A974" s="16">
        <v>508</v>
      </c>
      <c r="B974" s="29" t="s">
        <v>1096</v>
      </c>
      <c r="C974" s="15" t="s">
        <v>2278</v>
      </c>
      <c r="D974" s="22" t="s">
        <v>1098</v>
      </c>
      <c r="E974" s="19" t="s">
        <v>850</v>
      </c>
      <c r="F974" s="19" t="s">
        <v>36</v>
      </c>
      <c r="G974" s="19" t="s">
        <v>825</v>
      </c>
      <c r="H974" s="19" t="s">
        <v>1165</v>
      </c>
      <c r="I974" s="19" t="s">
        <v>2279</v>
      </c>
      <c r="J974" s="26">
        <v>15</v>
      </c>
      <c r="K974" s="19" t="s">
        <v>413</v>
      </c>
      <c r="L974" s="36">
        <v>15</v>
      </c>
      <c r="M974" s="22" t="s">
        <v>1098</v>
      </c>
      <c r="N974" s="22" t="s">
        <v>1098</v>
      </c>
      <c r="O974" s="22"/>
      <c r="P974" s="22"/>
      <c r="Q974" s="19" t="s">
        <v>33</v>
      </c>
      <c r="R974" s="19" t="s">
        <v>1102</v>
      </c>
      <c r="S974" s="19" t="s">
        <v>34</v>
      </c>
    </row>
    <row r="975" ht="96" customHeight="1" spans="1:19">
      <c r="A975" s="16">
        <v>509</v>
      </c>
      <c r="B975" s="29" t="s">
        <v>1096</v>
      </c>
      <c r="C975" s="15" t="s">
        <v>2280</v>
      </c>
      <c r="D975" s="22" t="s">
        <v>1098</v>
      </c>
      <c r="E975" s="19" t="s">
        <v>850</v>
      </c>
      <c r="F975" s="19" t="s">
        <v>36</v>
      </c>
      <c r="G975" s="19" t="s">
        <v>985</v>
      </c>
      <c r="H975" s="19" t="s">
        <v>2281</v>
      </c>
      <c r="I975" s="19" t="s">
        <v>2282</v>
      </c>
      <c r="J975" s="26">
        <v>179.45</v>
      </c>
      <c r="K975" s="19" t="s">
        <v>413</v>
      </c>
      <c r="L975" s="36">
        <v>180</v>
      </c>
      <c r="M975" s="22" t="s">
        <v>1098</v>
      </c>
      <c r="N975" s="22" t="s">
        <v>1098</v>
      </c>
      <c r="O975" s="22"/>
      <c r="P975" s="22"/>
      <c r="Q975" s="19" t="s">
        <v>33</v>
      </c>
      <c r="R975" s="19" t="s">
        <v>1102</v>
      </c>
      <c r="S975" s="19" t="s">
        <v>34</v>
      </c>
    </row>
    <row r="976" ht="92" customHeight="1" spans="1:19">
      <c r="A976" s="16">
        <v>510</v>
      </c>
      <c r="B976" s="29" t="s">
        <v>1096</v>
      </c>
      <c r="C976" s="15" t="s">
        <v>2283</v>
      </c>
      <c r="D976" s="22" t="s">
        <v>1098</v>
      </c>
      <c r="E976" s="19" t="s">
        <v>850</v>
      </c>
      <c r="F976" s="19" t="s">
        <v>36</v>
      </c>
      <c r="G976" s="19" t="s">
        <v>985</v>
      </c>
      <c r="H976" s="19" t="s">
        <v>2281</v>
      </c>
      <c r="I976" s="19" t="s">
        <v>2284</v>
      </c>
      <c r="J976" s="26">
        <v>35.22</v>
      </c>
      <c r="K976" s="19" t="s">
        <v>413</v>
      </c>
      <c r="L976" s="36">
        <v>35.22</v>
      </c>
      <c r="M976" s="22" t="s">
        <v>1098</v>
      </c>
      <c r="N976" s="22" t="s">
        <v>1098</v>
      </c>
      <c r="O976" s="22"/>
      <c r="P976" s="22"/>
      <c r="Q976" s="19" t="s">
        <v>33</v>
      </c>
      <c r="R976" s="19" t="s">
        <v>1102</v>
      </c>
      <c r="S976" s="19" t="s">
        <v>34</v>
      </c>
    </row>
    <row r="977" ht="92" customHeight="1" spans="1:19">
      <c r="A977" s="16">
        <v>511</v>
      </c>
      <c r="B977" s="29" t="s">
        <v>1096</v>
      </c>
      <c r="C977" s="15" t="s">
        <v>2285</v>
      </c>
      <c r="D977" s="22" t="s">
        <v>1098</v>
      </c>
      <c r="E977" s="19" t="s">
        <v>850</v>
      </c>
      <c r="F977" s="19" t="s">
        <v>36</v>
      </c>
      <c r="G977" s="19" t="s">
        <v>124</v>
      </c>
      <c r="H977" s="19" t="s">
        <v>34</v>
      </c>
      <c r="I977" s="19" t="s">
        <v>2286</v>
      </c>
      <c r="J977" s="26">
        <v>17.775</v>
      </c>
      <c r="K977" s="19" t="s">
        <v>413</v>
      </c>
      <c r="L977" s="36">
        <v>21</v>
      </c>
      <c r="M977" s="22" t="s">
        <v>1098</v>
      </c>
      <c r="N977" s="22" t="s">
        <v>1098</v>
      </c>
      <c r="O977" s="22"/>
      <c r="P977" s="22"/>
      <c r="Q977" s="19" t="s">
        <v>33</v>
      </c>
      <c r="R977" s="19" t="s">
        <v>1102</v>
      </c>
      <c r="S977" s="19" t="s">
        <v>34</v>
      </c>
    </row>
    <row r="978" ht="137" customHeight="1" spans="1:19">
      <c r="A978" s="16">
        <v>512</v>
      </c>
      <c r="B978" s="29" t="s">
        <v>1096</v>
      </c>
      <c r="C978" s="15" t="s">
        <v>2287</v>
      </c>
      <c r="D978" s="22" t="s">
        <v>1098</v>
      </c>
      <c r="E978" s="19" t="s">
        <v>850</v>
      </c>
      <c r="F978" s="19" t="s">
        <v>36</v>
      </c>
      <c r="G978" s="19" t="s">
        <v>825</v>
      </c>
      <c r="H978" s="19" t="s">
        <v>34</v>
      </c>
      <c r="I978" s="19" t="s">
        <v>2288</v>
      </c>
      <c r="J978" s="26">
        <v>177.88</v>
      </c>
      <c r="K978" s="19" t="s">
        <v>413</v>
      </c>
      <c r="L978" s="36">
        <v>180</v>
      </c>
      <c r="M978" s="22" t="s">
        <v>1098</v>
      </c>
      <c r="N978" s="22" t="s">
        <v>1098</v>
      </c>
      <c r="O978" s="22"/>
      <c r="P978" s="22"/>
      <c r="Q978" s="19" t="s">
        <v>33</v>
      </c>
      <c r="R978" s="19" t="s">
        <v>1102</v>
      </c>
      <c r="S978" s="19" t="s">
        <v>34</v>
      </c>
    </row>
    <row r="979" ht="92" customHeight="1" spans="1:19">
      <c r="A979" s="16">
        <v>513</v>
      </c>
      <c r="B979" s="29" t="s">
        <v>1096</v>
      </c>
      <c r="C979" s="15" t="s">
        <v>2289</v>
      </c>
      <c r="D979" s="22" t="s">
        <v>1098</v>
      </c>
      <c r="E979" s="19" t="s">
        <v>850</v>
      </c>
      <c r="F979" s="19" t="s">
        <v>36</v>
      </c>
      <c r="G979" s="19" t="s">
        <v>2290</v>
      </c>
      <c r="H979" s="19" t="s">
        <v>34</v>
      </c>
      <c r="I979" s="19" t="s">
        <v>2291</v>
      </c>
      <c r="J979" s="26">
        <v>0.3</v>
      </c>
      <c r="K979" s="19" t="s">
        <v>413</v>
      </c>
      <c r="L979" s="36">
        <v>0.3</v>
      </c>
      <c r="M979" s="22" t="s">
        <v>1098</v>
      </c>
      <c r="N979" s="22" t="s">
        <v>1098</v>
      </c>
      <c r="O979" s="22"/>
      <c r="P979" s="22"/>
      <c r="Q979" s="19" t="s">
        <v>33</v>
      </c>
      <c r="R979" s="19" t="s">
        <v>1102</v>
      </c>
      <c r="S979" s="19" t="s">
        <v>34</v>
      </c>
    </row>
    <row r="980" ht="92" customHeight="1" spans="1:19">
      <c r="A980" s="16">
        <v>514</v>
      </c>
      <c r="B980" s="29" t="s">
        <v>1096</v>
      </c>
      <c r="C980" s="15" t="s">
        <v>2292</v>
      </c>
      <c r="D980" s="22" t="s">
        <v>1098</v>
      </c>
      <c r="E980" s="19" t="s">
        <v>850</v>
      </c>
      <c r="F980" s="21" t="s">
        <v>56</v>
      </c>
      <c r="G980" s="19" t="s">
        <v>476</v>
      </c>
      <c r="H980" s="19" t="s">
        <v>2293</v>
      </c>
      <c r="I980" s="19" t="s">
        <v>2294</v>
      </c>
      <c r="J980" s="26">
        <v>3.5</v>
      </c>
      <c r="K980" s="19" t="s">
        <v>413</v>
      </c>
      <c r="L980" s="36">
        <v>3.5</v>
      </c>
      <c r="M980" s="22" t="s">
        <v>1098</v>
      </c>
      <c r="N980" s="22" t="s">
        <v>1098</v>
      </c>
      <c r="O980" s="22"/>
      <c r="P980" s="22"/>
      <c r="Q980" s="19" t="s">
        <v>33</v>
      </c>
      <c r="R980" s="19" t="s">
        <v>1102</v>
      </c>
      <c r="S980" s="19" t="s">
        <v>34</v>
      </c>
    </row>
    <row r="981" ht="92" customHeight="1" spans="1:19">
      <c r="A981" s="16">
        <v>515</v>
      </c>
      <c r="B981" s="29" t="s">
        <v>1096</v>
      </c>
      <c r="C981" s="15" t="s">
        <v>2295</v>
      </c>
      <c r="D981" s="22" t="s">
        <v>1098</v>
      </c>
      <c r="E981" s="19" t="s">
        <v>850</v>
      </c>
      <c r="F981" s="21" t="s">
        <v>56</v>
      </c>
      <c r="G981" s="19" t="s">
        <v>190</v>
      </c>
      <c r="H981" s="19" t="s">
        <v>2296</v>
      </c>
      <c r="I981" s="19" t="s">
        <v>2297</v>
      </c>
      <c r="J981" s="26">
        <v>200</v>
      </c>
      <c r="K981" s="19" t="s">
        <v>413</v>
      </c>
      <c r="L981" s="36">
        <v>200</v>
      </c>
      <c r="M981" s="22" t="s">
        <v>1098</v>
      </c>
      <c r="N981" s="22" t="s">
        <v>1098</v>
      </c>
      <c r="O981" s="22"/>
      <c r="P981" s="22"/>
      <c r="Q981" s="19" t="s">
        <v>33</v>
      </c>
      <c r="R981" s="19" t="s">
        <v>1102</v>
      </c>
      <c r="S981" s="19" t="s">
        <v>34</v>
      </c>
    </row>
    <row r="982" ht="75" customHeight="1" spans="1:19">
      <c r="A982" s="16">
        <v>516</v>
      </c>
      <c r="B982" s="29" t="s">
        <v>1096</v>
      </c>
      <c r="C982" s="15" t="s">
        <v>2298</v>
      </c>
      <c r="D982" s="22" t="s">
        <v>1098</v>
      </c>
      <c r="E982" s="19" t="s">
        <v>850</v>
      </c>
      <c r="F982" s="21" t="s">
        <v>56</v>
      </c>
      <c r="G982" s="19" t="s">
        <v>470</v>
      </c>
      <c r="H982" s="19" t="s">
        <v>2299</v>
      </c>
      <c r="I982" s="19" t="s">
        <v>2300</v>
      </c>
      <c r="J982" s="26">
        <v>300</v>
      </c>
      <c r="K982" s="19" t="s">
        <v>413</v>
      </c>
      <c r="L982" s="36">
        <v>300</v>
      </c>
      <c r="M982" s="22" t="s">
        <v>1098</v>
      </c>
      <c r="N982" s="22" t="s">
        <v>1098</v>
      </c>
      <c r="O982" s="22"/>
      <c r="P982" s="22"/>
      <c r="Q982" s="19" t="s">
        <v>33</v>
      </c>
      <c r="R982" s="19" t="s">
        <v>1102</v>
      </c>
      <c r="S982" s="19" t="s">
        <v>34</v>
      </c>
    </row>
    <row r="983" ht="75" customHeight="1" spans="1:19">
      <c r="A983" s="16">
        <v>517</v>
      </c>
      <c r="B983" s="29" t="s">
        <v>1096</v>
      </c>
      <c r="C983" s="15" t="s">
        <v>2301</v>
      </c>
      <c r="D983" s="22" t="s">
        <v>1098</v>
      </c>
      <c r="E983" s="19" t="s">
        <v>850</v>
      </c>
      <c r="F983" s="21" t="s">
        <v>56</v>
      </c>
      <c r="G983" s="19" t="s">
        <v>461</v>
      </c>
      <c r="H983" s="19" t="s">
        <v>2302</v>
      </c>
      <c r="I983" s="19" t="s">
        <v>2303</v>
      </c>
      <c r="J983" s="26">
        <v>0.66</v>
      </c>
      <c r="K983" s="19" t="s">
        <v>413</v>
      </c>
      <c r="L983" s="36">
        <v>0.66</v>
      </c>
      <c r="M983" s="22" t="s">
        <v>1098</v>
      </c>
      <c r="N983" s="22" t="s">
        <v>1098</v>
      </c>
      <c r="O983" s="22"/>
      <c r="P983" s="22"/>
      <c r="Q983" s="19" t="s">
        <v>33</v>
      </c>
      <c r="R983" s="19" t="s">
        <v>1102</v>
      </c>
      <c r="S983" s="19" t="s">
        <v>34</v>
      </c>
    </row>
    <row r="984" ht="75" customHeight="1" spans="1:19">
      <c r="A984" s="16">
        <v>518</v>
      </c>
      <c r="B984" s="29" t="s">
        <v>1096</v>
      </c>
      <c r="C984" s="15" t="s">
        <v>2304</v>
      </c>
      <c r="D984" s="22" t="s">
        <v>1098</v>
      </c>
      <c r="E984" s="19" t="s">
        <v>850</v>
      </c>
      <c r="F984" s="21" t="s">
        <v>56</v>
      </c>
      <c r="G984" s="19" t="s">
        <v>190</v>
      </c>
      <c r="H984" s="19" t="s">
        <v>34</v>
      </c>
      <c r="I984" s="19" t="s">
        <v>2305</v>
      </c>
      <c r="J984" s="26">
        <v>9.83</v>
      </c>
      <c r="K984" s="19" t="s">
        <v>413</v>
      </c>
      <c r="L984" s="36">
        <v>9.83</v>
      </c>
      <c r="M984" s="22" t="s">
        <v>1098</v>
      </c>
      <c r="N984" s="22" t="s">
        <v>1098</v>
      </c>
      <c r="O984" s="22"/>
      <c r="P984" s="22"/>
      <c r="Q984" s="19" t="s">
        <v>33</v>
      </c>
      <c r="R984" s="19" t="s">
        <v>1102</v>
      </c>
      <c r="S984" s="19" t="s">
        <v>34</v>
      </c>
    </row>
    <row r="985" ht="75" customHeight="1" spans="1:19">
      <c r="A985" s="16">
        <v>519</v>
      </c>
      <c r="B985" s="29" t="s">
        <v>1096</v>
      </c>
      <c r="C985" s="15" t="s">
        <v>2306</v>
      </c>
      <c r="D985" s="22" t="s">
        <v>1098</v>
      </c>
      <c r="E985" s="19" t="s">
        <v>850</v>
      </c>
      <c r="F985" s="21" t="s">
        <v>56</v>
      </c>
      <c r="G985" s="19" t="s">
        <v>461</v>
      </c>
      <c r="H985" s="19" t="s">
        <v>2307</v>
      </c>
      <c r="I985" s="19" t="s">
        <v>2308</v>
      </c>
      <c r="J985" s="26">
        <v>223.03</v>
      </c>
      <c r="K985" s="19" t="s">
        <v>413</v>
      </c>
      <c r="L985" s="36">
        <v>224</v>
      </c>
      <c r="M985" s="22" t="s">
        <v>1098</v>
      </c>
      <c r="N985" s="22" t="s">
        <v>1098</v>
      </c>
      <c r="O985" s="22"/>
      <c r="P985" s="22"/>
      <c r="Q985" s="19" t="s">
        <v>33</v>
      </c>
      <c r="R985" s="19" t="s">
        <v>1102</v>
      </c>
      <c r="S985" s="19" t="s">
        <v>34</v>
      </c>
    </row>
    <row r="986" ht="75" customHeight="1" spans="1:19">
      <c r="A986" s="16">
        <v>520</v>
      </c>
      <c r="B986" s="29" t="s">
        <v>1096</v>
      </c>
      <c r="C986" s="15" t="s">
        <v>2309</v>
      </c>
      <c r="D986" s="22" t="s">
        <v>1098</v>
      </c>
      <c r="E986" s="19" t="s">
        <v>850</v>
      </c>
      <c r="F986" s="21" t="s">
        <v>56</v>
      </c>
      <c r="G986" s="19" t="s">
        <v>461</v>
      </c>
      <c r="H986" s="19" t="s">
        <v>2310</v>
      </c>
      <c r="I986" s="19" t="s">
        <v>2311</v>
      </c>
      <c r="J986" s="26">
        <v>40</v>
      </c>
      <c r="K986" s="19" t="s">
        <v>413</v>
      </c>
      <c r="L986" s="36">
        <v>40</v>
      </c>
      <c r="M986" s="22" t="s">
        <v>1098</v>
      </c>
      <c r="N986" s="22" t="s">
        <v>1098</v>
      </c>
      <c r="O986" s="22"/>
      <c r="P986" s="22"/>
      <c r="Q986" s="19" t="s">
        <v>33</v>
      </c>
      <c r="R986" s="19" t="s">
        <v>1102</v>
      </c>
      <c r="S986" s="19" t="s">
        <v>34</v>
      </c>
    </row>
    <row r="987" ht="75" customHeight="1" spans="1:19">
      <c r="A987" s="16">
        <v>521</v>
      </c>
      <c r="B987" s="29" t="s">
        <v>1096</v>
      </c>
      <c r="C987" s="15" t="s">
        <v>2312</v>
      </c>
      <c r="D987" s="22" t="s">
        <v>1098</v>
      </c>
      <c r="E987" s="19" t="s">
        <v>850</v>
      </c>
      <c r="F987" s="21" t="s">
        <v>56</v>
      </c>
      <c r="G987" s="19" t="s">
        <v>194</v>
      </c>
      <c r="H987" s="19" t="s">
        <v>1290</v>
      </c>
      <c r="I987" s="19" t="s">
        <v>2313</v>
      </c>
      <c r="J987" s="26">
        <v>175</v>
      </c>
      <c r="K987" s="19" t="s">
        <v>413</v>
      </c>
      <c r="L987" s="36">
        <v>175</v>
      </c>
      <c r="M987" s="22" t="s">
        <v>1098</v>
      </c>
      <c r="N987" s="22" t="s">
        <v>1098</v>
      </c>
      <c r="O987" s="22"/>
      <c r="P987" s="22"/>
      <c r="Q987" s="19" t="s">
        <v>33</v>
      </c>
      <c r="R987" s="19" t="s">
        <v>1102</v>
      </c>
      <c r="S987" s="19" t="s">
        <v>34</v>
      </c>
    </row>
    <row r="988" ht="75" customHeight="1" spans="1:19">
      <c r="A988" s="16">
        <v>522</v>
      </c>
      <c r="B988" s="29" t="s">
        <v>1096</v>
      </c>
      <c r="C988" s="15" t="s">
        <v>2314</v>
      </c>
      <c r="D988" s="22" t="s">
        <v>1098</v>
      </c>
      <c r="E988" s="19" t="s">
        <v>850</v>
      </c>
      <c r="F988" s="21" t="s">
        <v>56</v>
      </c>
      <c r="G988" s="19" t="s">
        <v>476</v>
      </c>
      <c r="H988" s="19" t="s">
        <v>2293</v>
      </c>
      <c r="I988" s="19" t="s">
        <v>2315</v>
      </c>
      <c r="J988" s="26">
        <v>42.89</v>
      </c>
      <c r="K988" s="19" t="s">
        <v>413</v>
      </c>
      <c r="L988" s="36">
        <v>44.3</v>
      </c>
      <c r="M988" s="22" t="s">
        <v>1098</v>
      </c>
      <c r="N988" s="22" t="s">
        <v>1098</v>
      </c>
      <c r="O988" s="22"/>
      <c r="P988" s="22"/>
      <c r="Q988" s="19" t="s">
        <v>33</v>
      </c>
      <c r="R988" s="19" t="s">
        <v>1102</v>
      </c>
      <c r="S988" s="19" t="s">
        <v>34</v>
      </c>
    </row>
    <row r="989" ht="75" customHeight="1" spans="1:19">
      <c r="A989" s="16">
        <v>523</v>
      </c>
      <c r="B989" s="29" t="s">
        <v>1096</v>
      </c>
      <c r="C989" s="15" t="s">
        <v>2316</v>
      </c>
      <c r="D989" s="22" t="s">
        <v>1098</v>
      </c>
      <c r="E989" s="19" t="s">
        <v>850</v>
      </c>
      <c r="F989" s="19" t="s">
        <v>51</v>
      </c>
      <c r="G989" s="19" t="s">
        <v>224</v>
      </c>
      <c r="H989" s="19" t="s">
        <v>2317</v>
      </c>
      <c r="I989" s="19" t="s">
        <v>2318</v>
      </c>
      <c r="J989" s="26">
        <v>59.4</v>
      </c>
      <c r="K989" s="19" t="s">
        <v>413</v>
      </c>
      <c r="L989" s="36">
        <v>60</v>
      </c>
      <c r="M989" s="22" t="s">
        <v>1098</v>
      </c>
      <c r="N989" s="22" t="s">
        <v>1098</v>
      </c>
      <c r="O989" s="22"/>
      <c r="P989" s="22"/>
      <c r="Q989" s="19" t="s">
        <v>33</v>
      </c>
      <c r="R989" s="19" t="s">
        <v>1102</v>
      </c>
      <c r="S989" s="19" t="s">
        <v>34</v>
      </c>
    </row>
    <row r="990" ht="75" customHeight="1" spans="1:19">
      <c r="A990" s="16">
        <v>524</v>
      </c>
      <c r="B990" s="29" t="s">
        <v>1096</v>
      </c>
      <c r="C990" s="15" t="s">
        <v>2319</v>
      </c>
      <c r="D990" s="22" t="s">
        <v>1098</v>
      </c>
      <c r="E990" s="19" t="s">
        <v>850</v>
      </c>
      <c r="F990" s="19" t="s">
        <v>51</v>
      </c>
      <c r="G990" s="19" t="s">
        <v>954</v>
      </c>
      <c r="H990" s="19" t="s">
        <v>2320</v>
      </c>
      <c r="I990" s="19" t="s">
        <v>2321</v>
      </c>
      <c r="J990" s="26">
        <v>54</v>
      </c>
      <c r="K990" s="19" t="s">
        <v>413</v>
      </c>
      <c r="L990" s="36">
        <v>54</v>
      </c>
      <c r="M990" s="22" t="s">
        <v>1098</v>
      </c>
      <c r="N990" s="22" t="s">
        <v>1098</v>
      </c>
      <c r="O990" s="22"/>
      <c r="P990" s="22"/>
      <c r="Q990" s="19" t="s">
        <v>33</v>
      </c>
      <c r="R990" s="19" t="s">
        <v>1102</v>
      </c>
      <c r="S990" s="19" t="s">
        <v>34</v>
      </c>
    </row>
    <row r="991" ht="75" customHeight="1" spans="1:19">
      <c r="A991" s="16">
        <v>525</v>
      </c>
      <c r="B991" s="29" t="s">
        <v>1096</v>
      </c>
      <c r="C991" s="15" t="s">
        <v>2322</v>
      </c>
      <c r="D991" s="22" t="s">
        <v>1098</v>
      </c>
      <c r="E991" s="19" t="s">
        <v>850</v>
      </c>
      <c r="F991" s="19" t="s">
        <v>51</v>
      </c>
      <c r="G991" s="19" t="s">
        <v>531</v>
      </c>
      <c r="H991" s="19" t="s">
        <v>2323</v>
      </c>
      <c r="I991" s="19" t="s">
        <v>2324</v>
      </c>
      <c r="J991" s="26">
        <v>71.19</v>
      </c>
      <c r="K991" s="19" t="s">
        <v>413</v>
      </c>
      <c r="L991" s="36">
        <v>72</v>
      </c>
      <c r="M991" s="22" t="s">
        <v>1098</v>
      </c>
      <c r="N991" s="22" t="s">
        <v>1098</v>
      </c>
      <c r="O991" s="22"/>
      <c r="P991" s="22"/>
      <c r="Q991" s="19" t="s">
        <v>33</v>
      </c>
      <c r="R991" s="19" t="s">
        <v>1102</v>
      </c>
      <c r="S991" s="19" t="s">
        <v>34</v>
      </c>
    </row>
    <row r="992" ht="75" customHeight="1" spans="1:19">
      <c r="A992" s="16">
        <v>526</v>
      </c>
      <c r="B992" s="29" t="s">
        <v>1096</v>
      </c>
      <c r="C992" s="15" t="s">
        <v>2325</v>
      </c>
      <c r="D992" s="22" t="s">
        <v>1098</v>
      </c>
      <c r="E992" s="19" t="s">
        <v>850</v>
      </c>
      <c r="F992" s="19" t="s">
        <v>51</v>
      </c>
      <c r="G992" s="19" t="s">
        <v>221</v>
      </c>
      <c r="H992" s="19" t="s">
        <v>2326</v>
      </c>
      <c r="I992" s="19" t="s">
        <v>2327</v>
      </c>
      <c r="J992" s="26">
        <v>53.64</v>
      </c>
      <c r="K992" s="19" t="s">
        <v>413</v>
      </c>
      <c r="L992" s="36">
        <v>54</v>
      </c>
      <c r="M992" s="22" t="s">
        <v>1098</v>
      </c>
      <c r="N992" s="22" t="s">
        <v>1098</v>
      </c>
      <c r="O992" s="22"/>
      <c r="P992" s="22"/>
      <c r="Q992" s="19" t="s">
        <v>33</v>
      </c>
      <c r="R992" s="19" t="s">
        <v>1102</v>
      </c>
      <c r="S992" s="19" t="s">
        <v>34</v>
      </c>
    </row>
    <row r="993" ht="75" customHeight="1" spans="1:19">
      <c r="A993" s="16">
        <v>527</v>
      </c>
      <c r="B993" s="29" t="s">
        <v>1096</v>
      </c>
      <c r="C993" s="15" t="s">
        <v>2328</v>
      </c>
      <c r="D993" s="22" t="s">
        <v>1098</v>
      </c>
      <c r="E993" s="19" t="s">
        <v>850</v>
      </c>
      <c r="F993" s="19" t="s">
        <v>51</v>
      </c>
      <c r="G993" s="19" t="s">
        <v>526</v>
      </c>
      <c r="H993" s="19" t="s">
        <v>2329</v>
      </c>
      <c r="I993" s="19" t="s">
        <v>2330</v>
      </c>
      <c r="J993" s="26">
        <v>61.5</v>
      </c>
      <c r="K993" s="19" t="s">
        <v>413</v>
      </c>
      <c r="L993" s="36">
        <v>61.5</v>
      </c>
      <c r="M993" s="22" t="s">
        <v>1098</v>
      </c>
      <c r="N993" s="22" t="s">
        <v>1098</v>
      </c>
      <c r="O993" s="22"/>
      <c r="P993" s="22"/>
      <c r="Q993" s="19" t="s">
        <v>33</v>
      </c>
      <c r="R993" s="19" t="s">
        <v>1102</v>
      </c>
      <c r="S993" s="19" t="s">
        <v>34</v>
      </c>
    </row>
    <row r="994" ht="75" customHeight="1" spans="1:19">
      <c r="A994" s="16">
        <v>528</v>
      </c>
      <c r="B994" s="29" t="s">
        <v>1096</v>
      </c>
      <c r="C994" s="15" t="s">
        <v>2331</v>
      </c>
      <c r="D994" s="22" t="s">
        <v>1098</v>
      </c>
      <c r="E994" s="19" t="s">
        <v>850</v>
      </c>
      <c r="F994" s="19" t="s">
        <v>51</v>
      </c>
      <c r="G994" s="19" t="s">
        <v>221</v>
      </c>
      <c r="H994" s="19" t="s">
        <v>1290</v>
      </c>
      <c r="I994" s="19" t="s">
        <v>2332</v>
      </c>
      <c r="J994" s="26">
        <v>4.7</v>
      </c>
      <c r="K994" s="19" t="s">
        <v>413</v>
      </c>
      <c r="L994" s="36">
        <v>4.7</v>
      </c>
      <c r="M994" s="22" t="s">
        <v>1098</v>
      </c>
      <c r="N994" s="22" t="s">
        <v>1098</v>
      </c>
      <c r="O994" s="22"/>
      <c r="P994" s="22"/>
      <c r="Q994" s="19" t="s">
        <v>33</v>
      </c>
      <c r="R994" s="19" t="s">
        <v>1102</v>
      </c>
      <c r="S994" s="19" t="s">
        <v>34</v>
      </c>
    </row>
    <row r="995" ht="75" customHeight="1" spans="1:19">
      <c r="A995" s="16">
        <v>529</v>
      </c>
      <c r="B995" s="29" t="s">
        <v>1096</v>
      </c>
      <c r="C995" s="15" t="s">
        <v>2333</v>
      </c>
      <c r="D995" s="22" t="s">
        <v>1098</v>
      </c>
      <c r="E995" s="19" t="s">
        <v>850</v>
      </c>
      <c r="F995" s="19" t="s">
        <v>51</v>
      </c>
      <c r="G995" s="19" t="s">
        <v>221</v>
      </c>
      <c r="H995" s="19" t="s">
        <v>1290</v>
      </c>
      <c r="I995" s="19" t="s">
        <v>2334</v>
      </c>
      <c r="J995" s="26">
        <v>5</v>
      </c>
      <c r="K995" s="19" t="s">
        <v>413</v>
      </c>
      <c r="L995" s="36">
        <v>5</v>
      </c>
      <c r="M995" s="22" t="s">
        <v>1098</v>
      </c>
      <c r="N995" s="22" t="s">
        <v>1098</v>
      </c>
      <c r="O995" s="22"/>
      <c r="P995" s="22"/>
      <c r="Q995" s="19" t="s">
        <v>33</v>
      </c>
      <c r="R995" s="19" t="s">
        <v>1102</v>
      </c>
      <c r="S995" s="19" t="s">
        <v>34</v>
      </c>
    </row>
    <row r="996" ht="75" customHeight="1" spans="1:19">
      <c r="A996" s="16">
        <v>530</v>
      </c>
      <c r="B996" s="29" t="s">
        <v>1096</v>
      </c>
      <c r="C996" s="15" t="s">
        <v>2335</v>
      </c>
      <c r="D996" s="22" t="s">
        <v>1098</v>
      </c>
      <c r="E996" s="19" t="s">
        <v>850</v>
      </c>
      <c r="F996" s="19" t="s">
        <v>51</v>
      </c>
      <c r="G996" s="19" t="s">
        <v>52</v>
      </c>
      <c r="H996" s="19" t="s">
        <v>2336</v>
      </c>
      <c r="I996" s="19" t="s">
        <v>2337</v>
      </c>
      <c r="J996" s="26">
        <v>3.6</v>
      </c>
      <c r="K996" s="19" t="s">
        <v>413</v>
      </c>
      <c r="L996" s="36">
        <v>3.6</v>
      </c>
      <c r="M996" s="22" t="s">
        <v>1098</v>
      </c>
      <c r="N996" s="22" t="s">
        <v>1098</v>
      </c>
      <c r="O996" s="22"/>
      <c r="P996" s="22"/>
      <c r="Q996" s="19" t="s">
        <v>33</v>
      </c>
      <c r="R996" s="19" t="s">
        <v>1102</v>
      </c>
      <c r="S996" s="19" t="s">
        <v>34</v>
      </c>
    </row>
    <row r="997" ht="75" customHeight="1" spans="1:19">
      <c r="A997" s="16">
        <v>531</v>
      </c>
      <c r="B997" s="29" t="s">
        <v>1096</v>
      </c>
      <c r="C997" s="15" t="s">
        <v>2338</v>
      </c>
      <c r="D997" s="22" t="s">
        <v>1098</v>
      </c>
      <c r="E997" s="19" t="s">
        <v>850</v>
      </c>
      <c r="F997" s="19" t="s">
        <v>51</v>
      </c>
      <c r="G997" s="19" t="s">
        <v>954</v>
      </c>
      <c r="H997" s="19" t="s">
        <v>2320</v>
      </c>
      <c r="I997" s="19" t="s">
        <v>2339</v>
      </c>
      <c r="J997" s="26">
        <v>9.3</v>
      </c>
      <c r="K997" s="19" t="s">
        <v>413</v>
      </c>
      <c r="L997" s="36">
        <v>9.3</v>
      </c>
      <c r="M997" s="22" t="s">
        <v>1098</v>
      </c>
      <c r="N997" s="22" t="s">
        <v>1098</v>
      </c>
      <c r="O997" s="22"/>
      <c r="P997" s="22"/>
      <c r="Q997" s="19" t="s">
        <v>33</v>
      </c>
      <c r="R997" s="19" t="s">
        <v>1102</v>
      </c>
      <c r="S997" s="19" t="s">
        <v>34</v>
      </c>
    </row>
    <row r="998" ht="75" customHeight="1" spans="1:19">
      <c r="A998" s="16">
        <v>532</v>
      </c>
      <c r="B998" s="29" t="s">
        <v>1096</v>
      </c>
      <c r="C998" s="15" t="s">
        <v>2340</v>
      </c>
      <c r="D998" s="22" t="s">
        <v>1098</v>
      </c>
      <c r="E998" s="19" t="s">
        <v>850</v>
      </c>
      <c r="F998" s="19" t="s">
        <v>51</v>
      </c>
      <c r="G998" s="19" t="s">
        <v>531</v>
      </c>
      <c r="H998" s="19" t="s">
        <v>2057</v>
      </c>
      <c r="I998" s="19" t="s">
        <v>2341</v>
      </c>
      <c r="J998" s="26">
        <v>7.5</v>
      </c>
      <c r="K998" s="19" t="s">
        <v>413</v>
      </c>
      <c r="L998" s="36">
        <v>7.5</v>
      </c>
      <c r="M998" s="22" t="s">
        <v>1098</v>
      </c>
      <c r="N998" s="22" t="s">
        <v>1098</v>
      </c>
      <c r="O998" s="22"/>
      <c r="P998" s="22"/>
      <c r="Q998" s="19" t="s">
        <v>33</v>
      </c>
      <c r="R998" s="19" t="s">
        <v>1102</v>
      </c>
      <c r="S998" s="19" t="s">
        <v>34</v>
      </c>
    </row>
    <row r="999" ht="75" customHeight="1" spans="1:19">
      <c r="A999" s="16">
        <v>533</v>
      </c>
      <c r="B999" s="29" t="s">
        <v>1096</v>
      </c>
      <c r="C999" s="15" t="s">
        <v>2342</v>
      </c>
      <c r="D999" s="22" t="s">
        <v>1098</v>
      </c>
      <c r="E999" s="19" t="s">
        <v>850</v>
      </c>
      <c r="F999" s="19" t="s">
        <v>51</v>
      </c>
      <c r="G999" s="19" t="s">
        <v>785</v>
      </c>
      <c r="H999" s="19" t="s">
        <v>2064</v>
      </c>
      <c r="I999" s="19" t="s">
        <v>2343</v>
      </c>
      <c r="J999" s="26">
        <v>14</v>
      </c>
      <c r="K999" s="19" t="s">
        <v>413</v>
      </c>
      <c r="L999" s="36">
        <v>15</v>
      </c>
      <c r="M999" s="22" t="s">
        <v>1098</v>
      </c>
      <c r="N999" s="22" t="s">
        <v>1098</v>
      </c>
      <c r="O999" s="22"/>
      <c r="P999" s="22"/>
      <c r="Q999" s="19" t="s">
        <v>33</v>
      </c>
      <c r="R999" s="19" t="s">
        <v>1102</v>
      </c>
      <c r="S999" s="19" t="s">
        <v>34</v>
      </c>
    </row>
    <row r="1000" ht="75" customHeight="1" spans="1:19">
      <c r="A1000" s="16">
        <v>534</v>
      </c>
      <c r="B1000" s="29" t="s">
        <v>1096</v>
      </c>
      <c r="C1000" s="15" t="s">
        <v>2344</v>
      </c>
      <c r="D1000" s="22" t="s">
        <v>1098</v>
      </c>
      <c r="E1000" s="19" t="s">
        <v>850</v>
      </c>
      <c r="F1000" s="19" t="s">
        <v>51</v>
      </c>
      <c r="G1000" s="19" t="s">
        <v>526</v>
      </c>
      <c r="H1000" s="19" t="s">
        <v>2174</v>
      </c>
      <c r="I1000" s="19" t="s">
        <v>2345</v>
      </c>
      <c r="J1000" s="26">
        <v>3</v>
      </c>
      <c r="K1000" s="19" t="s">
        <v>413</v>
      </c>
      <c r="L1000" s="36">
        <v>3</v>
      </c>
      <c r="M1000" s="22" t="s">
        <v>1098</v>
      </c>
      <c r="N1000" s="22" t="s">
        <v>1098</v>
      </c>
      <c r="O1000" s="22"/>
      <c r="P1000" s="22"/>
      <c r="Q1000" s="19" t="s">
        <v>33</v>
      </c>
      <c r="R1000" s="19" t="s">
        <v>1102</v>
      </c>
      <c r="S1000" s="19" t="s">
        <v>34</v>
      </c>
    </row>
    <row r="1001" ht="75" customHeight="1" spans="1:19">
      <c r="A1001" s="16">
        <v>535</v>
      </c>
      <c r="B1001" s="29" t="s">
        <v>1096</v>
      </c>
      <c r="C1001" s="15" t="s">
        <v>2346</v>
      </c>
      <c r="D1001" s="22" t="s">
        <v>1098</v>
      </c>
      <c r="E1001" s="19" t="s">
        <v>850</v>
      </c>
      <c r="F1001" s="19" t="s">
        <v>51</v>
      </c>
      <c r="G1001" s="19" t="s">
        <v>954</v>
      </c>
      <c r="H1001" s="19" t="s">
        <v>2320</v>
      </c>
      <c r="I1001" s="19" t="s">
        <v>2347</v>
      </c>
      <c r="J1001" s="26">
        <v>9</v>
      </c>
      <c r="K1001" s="19" t="s">
        <v>413</v>
      </c>
      <c r="L1001" s="36">
        <v>9</v>
      </c>
      <c r="M1001" s="22" t="s">
        <v>1098</v>
      </c>
      <c r="N1001" s="22" t="s">
        <v>1098</v>
      </c>
      <c r="O1001" s="22"/>
      <c r="P1001" s="22"/>
      <c r="Q1001" s="19" t="s">
        <v>33</v>
      </c>
      <c r="R1001" s="19" t="s">
        <v>1102</v>
      </c>
      <c r="S1001" s="19" t="s">
        <v>34</v>
      </c>
    </row>
    <row r="1002" ht="75" customHeight="1" spans="1:19">
      <c r="A1002" s="16">
        <v>536</v>
      </c>
      <c r="B1002" s="29" t="s">
        <v>1096</v>
      </c>
      <c r="C1002" s="15" t="s">
        <v>2348</v>
      </c>
      <c r="D1002" s="22" t="s">
        <v>1098</v>
      </c>
      <c r="E1002" s="19" t="s">
        <v>850</v>
      </c>
      <c r="F1002" s="19" t="s">
        <v>51</v>
      </c>
      <c r="G1002" s="19" t="s">
        <v>526</v>
      </c>
      <c r="H1002" s="19" t="s">
        <v>34</v>
      </c>
      <c r="I1002" s="19" t="s">
        <v>2349</v>
      </c>
      <c r="J1002" s="26">
        <v>4.17</v>
      </c>
      <c r="K1002" s="19" t="s">
        <v>413</v>
      </c>
      <c r="L1002" s="36">
        <v>6.15</v>
      </c>
      <c r="M1002" s="22" t="s">
        <v>1098</v>
      </c>
      <c r="N1002" s="22" t="s">
        <v>1098</v>
      </c>
      <c r="O1002" s="22"/>
      <c r="P1002" s="22"/>
      <c r="Q1002" s="19" t="s">
        <v>33</v>
      </c>
      <c r="R1002" s="19" t="s">
        <v>1102</v>
      </c>
      <c r="S1002" s="19" t="s">
        <v>34</v>
      </c>
    </row>
    <row r="1003" ht="75" customHeight="1" spans="1:19">
      <c r="A1003" s="16">
        <v>537</v>
      </c>
      <c r="B1003" s="29" t="s">
        <v>1096</v>
      </c>
      <c r="C1003" s="15" t="s">
        <v>2350</v>
      </c>
      <c r="D1003" s="22" t="s">
        <v>1098</v>
      </c>
      <c r="E1003" s="19" t="s">
        <v>850</v>
      </c>
      <c r="F1003" s="19" t="s">
        <v>51</v>
      </c>
      <c r="G1003" s="19" t="s">
        <v>52</v>
      </c>
      <c r="H1003" s="19" t="s">
        <v>34</v>
      </c>
      <c r="I1003" s="19" t="s">
        <v>2351</v>
      </c>
      <c r="J1003" s="26">
        <v>5.81</v>
      </c>
      <c r="K1003" s="19" t="s">
        <v>413</v>
      </c>
      <c r="L1003" s="36">
        <v>5.81</v>
      </c>
      <c r="M1003" s="22" t="s">
        <v>1098</v>
      </c>
      <c r="N1003" s="22" t="s">
        <v>1098</v>
      </c>
      <c r="O1003" s="22"/>
      <c r="P1003" s="22"/>
      <c r="Q1003" s="19" t="s">
        <v>33</v>
      </c>
      <c r="R1003" s="19" t="s">
        <v>1102</v>
      </c>
      <c r="S1003" s="19" t="s">
        <v>34</v>
      </c>
    </row>
    <row r="1004" ht="75" customHeight="1" spans="1:19">
      <c r="A1004" s="16">
        <v>538</v>
      </c>
      <c r="B1004" s="29" t="s">
        <v>1096</v>
      </c>
      <c r="C1004" s="15" t="s">
        <v>2352</v>
      </c>
      <c r="D1004" s="22" t="s">
        <v>1098</v>
      </c>
      <c r="E1004" s="34" t="s">
        <v>734</v>
      </c>
      <c r="F1004" s="19" t="s">
        <v>227</v>
      </c>
      <c r="G1004" s="19" t="s">
        <v>909</v>
      </c>
      <c r="H1004" s="19" t="s">
        <v>34</v>
      </c>
      <c r="I1004" s="30" t="s">
        <v>2353</v>
      </c>
      <c r="J1004" s="26">
        <v>19.88</v>
      </c>
      <c r="K1004" s="19" t="s">
        <v>413</v>
      </c>
      <c r="L1004" s="61">
        <v>19.88</v>
      </c>
      <c r="M1004" s="22" t="s">
        <v>1098</v>
      </c>
      <c r="N1004" s="22" t="s">
        <v>1098</v>
      </c>
      <c r="O1004" s="22"/>
      <c r="P1004" s="22"/>
      <c r="Q1004" s="19" t="s">
        <v>33</v>
      </c>
      <c r="R1004" s="19" t="s">
        <v>1102</v>
      </c>
      <c r="S1004" s="19" t="s">
        <v>34</v>
      </c>
    </row>
    <row r="1005" ht="75" customHeight="1" spans="1:19">
      <c r="A1005" s="16">
        <v>539</v>
      </c>
      <c r="B1005" s="29" t="s">
        <v>1096</v>
      </c>
      <c r="C1005" s="15" t="s">
        <v>2354</v>
      </c>
      <c r="D1005" s="22" t="s">
        <v>1098</v>
      </c>
      <c r="E1005" s="34" t="s">
        <v>734</v>
      </c>
      <c r="F1005" s="19" t="s">
        <v>36</v>
      </c>
      <c r="G1005" s="19" t="s">
        <v>1118</v>
      </c>
      <c r="H1005" s="19" t="s">
        <v>34</v>
      </c>
      <c r="I1005" s="30" t="s">
        <v>2355</v>
      </c>
      <c r="J1005" s="26">
        <v>25.73</v>
      </c>
      <c r="K1005" s="19" t="s">
        <v>413</v>
      </c>
      <c r="L1005" s="61">
        <v>25.73</v>
      </c>
      <c r="M1005" s="22" t="s">
        <v>1098</v>
      </c>
      <c r="N1005" s="22" t="s">
        <v>1098</v>
      </c>
      <c r="O1005" s="22"/>
      <c r="P1005" s="22"/>
      <c r="Q1005" s="19" t="s">
        <v>33</v>
      </c>
      <c r="R1005" s="19" t="s">
        <v>1102</v>
      </c>
      <c r="S1005" s="19" t="s">
        <v>34</v>
      </c>
    </row>
    <row r="1006" ht="75" customHeight="1" spans="1:19">
      <c r="A1006" s="16">
        <v>540</v>
      </c>
      <c r="B1006" s="29" t="s">
        <v>1096</v>
      </c>
      <c r="C1006" s="15" t="s">
        <v>2356</v>
      </c>
      <c r="D1006" s="22" t="s">
        <v>1098</v>
      </c>
      <c r="E1006" s="34" t="s">
        <v>734</v>
      </c>
      <c r="F1006" s="19" t="s">
        <v>36</v>
      </c>
      <c r="G1006" s="19" t="s">
        <v>833</v>
      </c>
      <c r="H1006" s="19" t="s">
        <v>34</v>
      </c>
      <c r="I1006" s="30" t="s">
        <v>2357</v>
      </c>
      <c r="J1006" s="26">
        <v>3.13</v>
      </c>
      <c r="K1006" s="19" t="s">
        <v>413</v>
      </c>
      <c r="L1006" s="61">
        <v>3.13</v>
      </c>
      <c r="M1006" s="22" t="s">
        <v>1098</v>
      </c>
      <c r="N1006" s="22" t="s">
        <v>1098</v>
      </c>
      <c r="O1006" s="22"/>
      <c r="P1006" s="22"/>
      <c r="Q1006" s="19" t="s">
        <v>33</v>
      </c>
      <c r="R1006" s="19" t="s">
        <v>1102</v>
      </c>
      <c r="S1006" s="19" t="s">
        <v>34</v>
      </c>
    </row>
    <row r="1007" ht="75" customHeight="1" spans="1:19">
      <c r="A1007" s="16">
        <v>541</v>
      </c>
      <c r="B1007" s="29" t="s">
        <v>1096</v>
      </c>
      <c r="C1007" s="15" t="s">
        <v>2358</v>
      </c>
      <c r="D1007" s="22" t="s">
        <v>1098</v>
      </c>
      <c r="E1007" s="34" t="s">
        <v>734</v>
      </c>
      <c r="F1007" s="19" t="s">
        <v>36</v>
      </c>
      <c r="G1007" s="19" t="s">
        <v>290</v>
      </c>
      <c r="H1007" s="19" t="s">
        <v>34</v>
      </c>
      <c r="I1007" s="19" t="s">
        <v>2359</v>
      </c>
      <c r="J1007" s="26">
        <v>160</v>
      </c>
      <c r="K1007" s="19" t="s">
        <v>413</v>
      </c>
      <c r="L1007" s="61">
        <v>160</v>
      </c>
      <c r="M1007" s="22" t="s">
        <v>1098</v>
      </c>
      <c r="N1007" s="22" t="s">
        <v>1098</v>
      </c>
      <c r="O1007" s="22"/>
      <c r="P1007" s="22"/>
      <c r="Q1007" s="19" t="s">
        <v>33</v>
      </c>
      <c r="R1007" s="19" t="s">
        <v>1102</v>
      </c>
      <c r="S1007" s="19" t="s">
        <v>34</v>
      </c>
    </row>
    <row r="1008" ht="75" customHeight="1" spans="1:19">
      <c r="A1008" s="16">
        <v>542</v>
      </c>
      <c r="B1008" s="29" t="s">
        <v>1096</v>
      </c>
      <c r="C1008" s="15" t="s">
        <v>2360</v>
      </c>
      <c r="D1008" s="22" t="s">
        <v>1098</v>
      </c>
      <c r="E1008" s="34" t="s">
        <v>734</v>
      </c>
      <c r="F1008" s="19" t="s">
        <v>36</v>
      </c>
      <c r="G1008" s="19" t="s">
        <v>284</v>
      </c>
      <c r="H1008" s="19" t="s">
        <v>34</v>
      </c>
      <c r="I1008" s="19" t="s">
        <v>2361</v>
      </c>
      <c r="J1008" s="26">
        <v>14</v>
      </c>
      <c r="K1008" s="19" t="s">
        <v>413</v>
      </c>
      <c r="L1008" s="61">
        <v>14</v>
      </c>
      <c r="M1008" s="22" t="s">
        <v>1098</v>
      </c>
      <c r="N1008" s="22" t="s">
        <v>1098</v>
      </c>
      <c r="O1008" s="22"/>
      <c r="P1008" s="22"/>
      <c r="Q1008" s="19" t="s">
        <v>33</v>
      </c>
      <c r="R1008" s="19" t="s">
        <v>1102</v>
      </c>
      <c r="S1008" s="19" t="s">
        <v>34</v>
      </c>
    </row>
    <row r="1009" ht="55" customHeight="1" spans="1:19">
      <c r="A1009" s="16">
        <v>543</v>
      </c>
      <c r="B1009" s="29" t="s">
        <v>1096</v>
      </c>
      <c r="C1009" s="15" t="s">
        <v>2362</v>
      </c>
      <c r="D1009" s="22" t="s">
        <v>1098</v>
      </c>
      <c r="E1009" s="34" t="s">
        <v>734</v>
      </c>
      <c r="F1009" s="19" t="s">
        <v>36</v>
      </c>
      <c r="G1009" s="19" t="s">
        <v>822</v>
      </c>
      <c r="H1009" s="19" t="s">
        <v>2363</v>
      </c>
      <c r="I1009" s="19" t="s">
        <v>2364</v>
      </c>
      <c r="J1009" s="26">
        <v>19</v>
      </c>
      <c r="K1009" s="19" t="s">
        <v>413</v>
      </c>
      <c r="L1009" s="61">
        <v>19</v>
      </c>
      <c r="M1009" s="22" t="s">
        <v>1098</v>
      </c>
      <c r="N1009" s="22" t="s">
        <v>1098</v>
      </c>
      <c r="O1009" s="22"/>
      <c r="P1009" s="22"/>
      <c r="Q1009" s="19" t="s">
        <v>33</v>
      </c>
      <c r="R1009" s="19" t="s">
        <v>1102</v>
      </c>
      <c r="S1009" s="19" t="s">
        <v>34</v>
      </c>
    </row>
    <row r="1010" ht="55" customHeight="1" spans="1:19">
      <c r="A1010" s="16">
        <v>544</v>
      </c>
      <c r="B1010" s="29" t="s">
        <v>1096</v>
      </c>
      <c r="C1010" s="15" t="s">
        <v>2365</v>
      </c>
      <c r="D1010" s="22" t="s">
        <v>1098</v>
      </c>
      <c r="E1010" s="34" t="s">
        <v>734</v>
      </c>
      <c r="F1010" s="19" t="s">
        <v>41</v>
      </c>
      <c r="G1010" s="19" t="s">
        <v>2366</v>
      </c>
      <c r="H1010" s="19" t="s">
        <v>34</v>
      </c>
      <c r="I1010" s="30" t="s">
        <v>2367</v>
      </c>
      <c r="J1010" s="26">
        <v>39.2</v>
      </c>
      <c r="K1010" s="19" t="s">
        <v>413</v>
      </c>
      <c r="L1010" s="61">
        <v>39.2</v>
      </c>
      <c r="M1010" s="22" t="s">
        <v>1098</v>
      </c>
      <c r="N1010" s="22" t="s">
        <v>1098</v>
      </c>
      <c r="O1010" s="22"/>
      <c r="P1010" s="22"/>
      <c r="Q1010" s="19" t="s">
        <v>33</v>
      </c>
      <c r="R1010" s="19" t="s">
        <v>1102</v>
      </c>
      <c r="S1010" s="19" t="s">
        <v>34</v>
      </c>
    </row>
    <row r="1011" ht="89" customHeight="1" spans="1:19">
      <c r="A1011" s="16">
        <v>545</v>
      </c>
      <c r="B1011" s="29" t="s">
        <v>1096</v>
      </c>
      <c r="C1011" s="15" t="s">
        <v>2368</v>
      </c>
      <c r="D1011" s="22" t="s">
        <v>1098</v>
      </c>
      <c r="E1011" s="34" t="s">
        <v>734</v>
      </c>
      <c r="F1011" s="19" t="s">
        <v>41</v>
      </c>
      <c r="G1011" s="19" t="s">
        <v>201</v>
      </c>
      <c r="H1011" s="19" t="s">
        <v>34</v>
      </c>
      <c r="I1011" s="19" t="s">
        <v>2369</v>
      </c>
      <c r="J1011" s="26">
        <v>120.48</v>
      </c>
      <c r="K1011" s="19" t="s">
        <v>413</v>
      </c>
      <c r="L1011" s="61">
        <v>120.48</v>
      </c>
      <c r="M1011" s="22" t="s">
        <v>1098</v>
      </c>
      <c r="N1011" s="22" t="s">
        <v>1098</v>
      </c>
      <c r="O1011" s="22"/>
      <c r="P1011" s="22"/>
      <c r="Q1011" s="19" t="s">
        <v>33</v>
      </c>
      <c r="R1011" s="19" t="s">
        <v>1102</v>
      </c>
      <c r="S1011" s="19" t="s">
        <v>34</v>
      </c>
    </row>
    <row r="1012" ht="84" customHeight="1" spans="1:19">
      <c r="A1012" s="16">
        <v>546</v>
      </c>
      <c r="B1012" s="29" t="s">
        <v>1096</v>
      </c>
      <c r="C1012" s="15" t="s">
        <v>2370</v>
      </c>
      <c r="D1012" s="22" t="s">
        <v>1098</v>
      </c>
      <c r="E1012" s="34" t="s">
        <v>734</v>
      </c>
      <c r="F1012" s="22" t="s">
        <v>64</v>
      </c>
      <c r="G1012" s="19" t="s">
        <v>142</v>
      </c>
      <c r="H1012" s="19" t="s">
        <v>34</v>
      </c>
      <c r="I1012" s="30" t="s">
        <v>2371</v>
      </c>
      <c r="J1012" s="26">
        <v>120</v>
      </c>
      <c r="K1012" s="19" t="s">
        <v>413</v>
      </c>
      <c r="L1012" s="61">
        <v>120</v>
      </c>
      <c r="M1012" s="22" t="s">
        <v>1098</v>
      </c>
      <c r="N1012" s="22" t="s">
        <v>1098</v>
      </c>
      <c r="O1012" s="22"/>
      <c r="P1012" s="22"/>
      <c r="Q1012" s="19" t="s">
        <v>33</v>
      </c>
      <c r="R1012" s="19" t="s">
        <v>1102</v>
      </c>
      <c r="S1012" s="19" t="s">
        <v>34</v>
      </c>
    </row>
    <row r="1013" ht="55" customHeight="1" spans="1:19">
      <c r="A1013" s="16">
        <v>547</v>
      </c>
      <c r="B1013" s="29" t="s">
        <v>1096</v>
      </c>
      <c r="C1013" s="15" t="s">
        <v>2372</v>
      </c>
      <c r="D1013" s="22" t="s">
        <v>1098</v>
      </c>
      <c r="E1013" s="34" t="s">
        <v>734</v>
      </c>
      <c r="F1013" s="21" t="s">
        <v>120</v>
      </c>
      <c r="G1013" s="19" t="s">
        <v>127</v>
      </c>
      <c r="H1013" s="19" t="s">
        <v>34</v>
      </c>
      <c r="I1013" s="19" t="s">
        <v>2373</v>
      </c>
      <c r="J1013" s="26">
        <v>20</v>
      </c>
      <c r="K1013" s="19" t="s">
        <v>413</v>
      </c>
      <c r="L1013" s="61">
        <v>20</v>
      </c>
      <c r="M1013" s="22" t="s">
        <v>1098</v>
      </c>
      <c r="N1013" s="22" t="s">
        <v>1098</v>
      </c>
      <c r="O1013" s="22"/>
      <c r="P1013" s="22"/>
      <c r="Q1013" s="19" t="s">
        <v>33</v>
      </c>
      <c r="R1013" s="19" t="s">
        <v>1102</v>
      </c>
      <c r="S1013" s="19" t="s">
        <v>34</v>
      </c>
    </row>
    <row r="1014" ht="55" customHeight="1" spans="1:19">
      <c r="A1014" s="16">
        <v>548</v>
      </c>
      <c r="B1014" s="29" t="s">
        <v>1096</v>
      </c>
      <c r="C1014" s="15" t="s">
        <v>2374</v>
      </c>
      <c r="D1014" s="22" t="s">
        <v>1098</v>
      </c>
      <c r="E1014" s="34" t="s">
        <v>734</v>
      </c>
      <c r="F1014" s="21" t="s">
        <v>56</v>
      </c>
      <c r="G1014" s="19" t="s">
        <v>476</v>
      </c>
      <c r="H1014" s="19" t="s">
        <v>34</v>
      </c>
      <c r="I1014" s="19" t="s">
        <v>2375</v>
      </c>
      <c r="J1014" s="26">
        <v>39</v>
      </c>
      <c r="K1014" s="19" t="s">
        <v>413</v>
      </c>
      <c r="L1014" s="61">
        <v>39</v>
      </c>
      <c r="M1014" s="22" t="s">
        <v>1098</v>
      </c>
      <c r="N1014" s="22" t="s">
        <v>1098</v>
      </c>
      <c r="O1014" s="22"/>
      <c r="P1014" s="22"/>
      <c r="Q1014" s="19" t="s">
        <v>33</v>
      </c>
      <c r="R1014" s="19" t="s">
        <v>1102</v>
      </c>
      <c r="S1014" s="19" t="s">
        <v>34</v>
      </c>
    </row>
    <row r="1015" ht="55" customHeight="1" spans="1:19">
      <c r="A1015" s="16">
        <v>549</v>
      </c>
      <c r="B1015" s="29" t="s">
        <v>1096</v>
      </c>
      <c r="C1015" s="15" t="s">
        <v>2376</v>
      </c>
      <c r="D1015" s="22" t="s">
        <v>1098</v>
      </c>
      <c r="E1015" s="34" t="s">
        <v>734</v>
      </c>
      <c r="F1015" s="19" t="s">
        <v>28</v>
      </c>
      <c r="G1015" s="19" t="s">
        <v>94</v>
      </c>
      <c r="H1015" s="19" t="s">
        <v>34</v>
      </c>
      <c r="I1015" s="19" t="s">
        <v>2377</v>
      </c>
      <c r="J1015" s="26">
        <v>89.1</v>
      </c>
      <c r="K1015" s="19" t="s">
        <v>413</v>
      </c>
      <c r="L1015" s="61">
        <v>89.1</v>
      </c>
      <c r="M1015" s="22" t="s">
        <v>1098</v>
      </c>
      <c r="N1015" s="22" t="s">
        <v>1098</v>
      </c>
      <c r="O1015" s="22"/>
      <c r="P1015" s="22"/>
      <c r="Q1015" s="19" t="s">
        <v>33</v>
      </c>
      <c r="R1015" s="19" t="s">
        <v>1102</v>
      </c>
      <c r="S1015" s="19" t="s">
        <v>34</v>
      </c>
    </row>
    <row r="1016" ht="55" customHeight="1" spans="1:19">
      <c r="A1016" s="16">
        <v>550</v>
      </c>
      <c r="B1016" s="29" t="s">
        <v>1096</v>
      </c>
      <c r="C1016" s="15" t="s">
        <v>2378</v>
      </c>
      <c r="D1016" s="22" t="s">
        <v>1098</v>
      </c>
      <c r="E1016" s="34" t="s">
        <v>734</v>
      </c>
      <c r="F1016" s="19" t="s">
        <v>51</v>
      </c>
      <c r="G1016" s="19" t="s">
        <v>526</v>
      </c>
      <c r="H1016" s="19" t="s">
        <v>34</v>
      </c>
      <c r="I1016" s="19" t="s">
        <v>2379</v>
      </c>
      <c r="J1016" s="26">
        <v>5.28</v>
      </c>
      <c r="K1016" s="19" t="s">
        <v>413</v>
      </c>
      <c r="L1016" s="61">
        <v>5.28</v>
      </c>
      <c r="M1016" s="22" t="s">
        <v>1098</v>
      </c>
      <c r="N1016" s="22" t="s">
        <v>1098</v>
      </c>
      <c r="O1016" s="22"/>
      <c r="P1016" s="22"/>
      <c r="Q1016" s="19" t="s">
        <v>33</v>
      </c>
      <c r="R1016" s="19" t="s">
        <v>1102</v>
      </c>
      <c r="S1016" s="19" t="s">
        <v>34</v>
      </c>
    </row>
    <row r="1017" ht="55" customHeight="1" spans="1:19">
      <c r="A1017" s="16">
        <v>551</v>
      </c>
      <c r="B1017" s="29" t="s">
        <v>1096</v>
      </c>
      <c r="C1017" s="15" t="s">
        <v>2380</v>
      </c>
      <c r="D1017" s="22" t="s">
        <v>1098</v>
      </c>
      <c r="E1017" s="34" t="s">
        <v>734</v>
      </c>
      <c r="F1017" s="19" t="s">
        <v>51</v>
      </c>
      <c r="G1017" s="19" t="s">
        <v>954</v>
      </c>
      <c r="H1017" s="19" t="s">
        <v>34</v>
      </c>
      <c r="I1017" s="19" t="s">
        <v>2381</v>
      </c>
      <c r="J1017" s="26">
        <v>26.1</v>
      </c>
      <c r="K1017" s="19" t="s">
        <v>413</v>
      </c>
      <c r="L1017" s="61">
        <v>26.1</v>
      </c>
      <c r="M1017" s="22" t="s">
        <v>1098</v>
      </c>
      <c r="N1017" s="22" t="s">
        <v>1098</v>
      </c>
      <c r="O1017" s="22"/>
      <c r="P1017" s="22"/>
      <c r="Q1017" s="19" t="s">
        <v>33</v>
      </c>
      <c r="R1017" s="19" t="s">
        <v>1102</v>
      </c>
      <c r="S1017" s="19" t="s">
        <v>34</v>
      </c>
    </row>
    <row r="1018" ht="55" customHeight="1" spans="1:19">
      <c r="A1018" s="16">
        <v>552</v>
      </c>
      <c r="B1018" s="29" t="s">
        <v>1096</v>
      </c>
      <c r="C1018" s="15" t="s">
        <v>2382</v>
      </c>
      <c r="D1018" s="22" t="s">
        <v>1098</v>
      </c>
      <c r="E1018" s="34" t="s">
        <v>734</v>
      </c>
      <c r="F1018" s="19" t="s">
        <v>73</v>
      </c>
      <c r="G1018" s="19" t="s">
        <v>296</v>
      </c>
      <c r="H1018" s="19" t="s">
        <v>34</v>
      </c>
      <c r="I1018" s="19" t="s">
        <v>2383</v>
      </c>
      <c r="J1018" s="26">
        <v>2</v>
      </c>
      <c r="K1018" s="19" t="s">
        <v>413</v>
      </c>
      <c r="L1018" s="61">
        <v>2</v>
      </c>
      <c r="M1018" s="22" t="s">
        <v>1098</v>
      </c>
      <c r="N1018" s="22" t="s">
        <v>1098</v>
      </c>
      <c r="O1018" s="22"/>
      <c r="P1018" s="22"/>
      <c r="Q1018" s="19" t="s">
        <v>33</v>
      </c>
      <c r="R1018" s="19" t="s">
        <v>1102</v>
      </c>
      <c r="S1018" s="19" t="s">
        <v>34</v>
      </c>
    </row>
    <row r="1019" ht="55" customHeight="1" spans="1:19">
      <c r="A1019" s="16">
        <v>553</v>
      </c>
      <c r="B1019" s="29" t="s">
        <v>1096</v>
      </c>
      <c r="C1019" s="15" t="s">
        <v>2384</v>
      </c>
      <c r="D1019" s="22" t="s">
        <v>1098</v>
      </c>
      <c r="E1019" s="34" t="s">
        <v>734</v>
      </c>
      <c r="F1019" s="30" t="s">
        <v>28</v>
      </c>
      <c r="G1019" s="30" t="s">
        <v>2385</v>
      </c>
      <c r="H1019" s="19" t="s">
        <v>34</v>
      </c>
      <c r="I1019" s="30" t="s">
        <v>2386</v>
      </c>
      <c r="J1019" s="26">
        <v>10</v>
      </c>
      <c r="K1019" s="19" t="s">
        <v>413</v>
      </c>
      <c r="L1019" s="61">
        <v>10</v>
      </c>
      <c r="M1019" s="22" t="s">
        <v>1098</v>
      </c>
      <c r="N1019" s="22" t="s">
        <v>1098</v>
      </c>
      <c r="O1019" s="22"/>
      <c r="P1019" s="22"/>
      <c r="Q1019" s="19" t="s">
        <v>33</v>
      </c>
      <c r="R1019" s="19" t="s">
        <v>1102</v>
      </c>
      <c r="S1019" s="19" t="s">
        <v>34</v>
      </c>
    </row>
    <row r="1020" ht="98" customHeight="1" spans="1:19">
      <c r="A1020" s="16">
        <v>554</v>
      </c>
      <c r="B1020" s="29" t="s">
        <v>1096</v>
      </c>
      <c r="C1020" s="15" t="s">
        <v>2387</v>
      </c>
      <c r="D1020" s="22" t="s">
        <v>1098</v>
      </c>
      <c r="E1020" s="34" t="s">
        <v>734</v>
      </c>
      <c r="F1020" s="19" t="s">
        <v>36</v>
      </c>
      <c r="G1020" s="30" t="s">
        <v>290</v>
      </c>
      <c r="H1020" s="19" t="s">
        <v>34</v>
      </c>
      <c r="I1020" s="30" t="s">
        <v>2388</v>
      </c>
      <c r="J1020" s="26">
        <v>8.78</v>
      </c>
      <c r="K1020" s="19" t="s">
        <v>413</v>
      </c>
      <c r="L1020" s="61">
        <v>8.78</v>
      </c>
      <c r="M1020" s="22" t="s">
        <v>1098</v>
      </c>
      <c r="N1020" s="22" t="s">
        <v>1098</v>
      </c>
      <c r="O1020" s="22"/>
      <c r="P1020" s="22"/>
      <c r="Q1020" s="19" t="s">
        <v>33</v>
      </c>
      <c r="R1020" s="19" t="s">
        <v>1102</v>
      </c>
      <c r="S1020" s="19" t="s">
        <v>34</v>
      </c>
    </row>
    <row r="1021" ht="55" customHeight="1" spans="1:19">
      <c r="A1021" s="16">
        <v>555</v>
      </c>
      <c r="B1021" s="29" t="s">
        <v>1096</v>
      </c>
      <c r="C1021" s="15" t="s">
        <v>2389</v>
      </c>
      <c r="D1021" s="22" t="s">
        <v>1098</v>
      </c>
      <c r="E1021" s="34" t="s">
        <v>734</v>
      </c>
      <c r="F1021" s="19" t="s">
        <v>41</v>
      </c>
      <c r="G1021" s="30" t="s">
        <v>2366</v>
      </c>
      <c r="H1021" s="19" t="s">
        <v>34</v>
      </c>
      <c r="I1021" s="30" t="s">
        <v>2390</v>
      </c>
      <c r="J1021" s="26">
        <v>6.21</v>
      </c>
      <c r="K1021" s="19" t="s">
        <v>413</v>
      </c>
      <c r="L1021" s="61">
        <v>6.21</v>
      </c>
      <c r="M1021" s="22" t="s">
        <v>1098</v>
      </c>
      <c r="N1021" s="22" t="s">
        <v>1098</v>
      </c>
      <c r="O1021" s="22"/>
      <c r="P1021" s="22"/>
      <c r="Q1021" s="19" t="s">
        <v>33</v>
      </c>
      <c r="R1021" s="19" t="s">
        <v>1102</v>
      </c>
      <c r="S1021" s="19" t="s">
        <v>34</v>
      </c>
    </row>
    <row r="1022" ht="40" customHeight="1" spans="1:19">
      <c r="A1022" s="16">
        <v>556</v>
      </c>
      <c r="B1022" s="29" t="s">
        <v>1096</v>
      </c>
      <c r="C1022" s="15" t="s">
        <v>2391</v>
      </c>
      <c r="D1022" s="22" t="s">
        <v>1098</v>
      </c>
      <c r="E1022" s="34" t="s">
        <v>734</v>
      </c>
      <c r="F1022" s="19" t="s">
        <v>36</v>
      </c>
      <c r="G1022" s="25" t="s">
        <v>290</v>
      </c>
      <c r="H1022" s="19" t="s">
        <v>34</v>
      </c>
      <c r="I1022" s="30" t="s">
        <v>2392</v>
      </c>
      <c r="J1022" s="42">
        <v>11.01</v>
      </c>
      <c r="K1022" s="19" t="s">
        <v>413</v>
      </c>
      <c r="L1022" s="43">
        <v>11.01</v>
      </c>
      <c r="M1022" s="22" t="s">
        <v>1098</v>
      </c>
      <c r="N1022" s="22" t="s">
        <v>1098</v>
      </c>
      <c r="O1022" s="22"/>
      <c r="P1022" s="22"/>
      <c r="Q1022" s="19" t="s">
        <v>33</v>
      </c>
      <c r="R1022" s="19" t="s">
        <v>1102</v>
      </c>
      <c r="S1022" s="19" t="s">
        <v>34</v>
      </c>
    </row>
    <row r="1023" ht="40" customHeight="1" spans="1:19">
      <c r="A1023" s="16">
        <v>557</v>
      </c>
      <c r="B1023" s="29" t="s">
        <v>1096</v>
      </c>
      <c r="C1023" s="15" t="s">
        <v>2393</v>
      </c>
      <c r="D1023" s="22" t="s">
        <v>1098</v>
      </c>
      <c r="E1023" s="19" t="s">
        <v>850</v>
      </c>
      <c r="F1023" s="19" t="s">
        <v>77</v>
      </c>
      <c r="G1023" s="64" t="s">
        <v>273</v>
      </c>
      <c r="H1023" s="19" t="s">
        <v>2394</v>
      </c>
      <c r="I1023" s="21" t="s">
        <v>2395</v>
      </c>
      <c r="J1023" s="56">
        <v>7.39935</v>
      </c>
      <c r="K1023" s="19" t="s">
        <v>1345</v>
      </c>
      <c r="L1023" s="56">
        <v>7.39935</v>
      </c>
      <c r="M1023" s="22" t="s">
        <v>1098</v>
      </c>
      <c r="N1023" s="22" t="s">
        <v>26</v>
      </c>
      <c r="O1023" s="22" t="s">
        <v>26</v>
      </c>
      <c r="P1023" s="22"/>
      <c r="Q1023" s="19" t="s">
        <v>33</v>
      </c>
      <c r="R1023" s="29" t="s">
        <v>1102</v>
      </c>
      <c r="S1023" s="19" t="s">
        <v>34</v>
      </c>
    </row>
    <row r="1024" ht="40" customHeight="1" spans="1:19">
      <c r="A1024" s="16">
        <v>558</v>
      </c>
      <c r="B1024" s="29" t="s">
        <v>1096</v>
      </c>
      <c r="C1024" s="15" t="s">
        <v>2396</v>
      </c>
      <c r="D1024" s="22" t="s">
        <v>1098</v>
      </c>
      <c r="E1024" s="19" t="s">
        <v>850</v>
      </c>
      <c r="F1024" s="19" t="s">
        <v>77</v>
      </c>
      <c r="G1024" s="64" t="s">
        <v>78</v>
      </c>
      <c r="H1024" s="22" t="s">
        <v>34</v>
      </c>
      <c r="I1024" s="21" t="s">
        <v>2397</v>
      </c>
      <c r="J1024" s="56">
        <v>5.06835</v>
      </c>
      <c r="K1024" s="19" t="s">
        <v>1345</v>
      </c>
      <c r="L1024" s="56">
        <v>5.06835</v>
      </c>
      <c r="M1024" s="22" t="s">
        <v>1098</v>
      </c>
      <c r="N1024" s="22" t="s">
        <v>26</v>
      </c>
      <c r="O1024" s="22" t="s">
        <v>26</v>
      </c>
      <c r="P1024" s="22"/>
      <c r="Q1024" s="19" t="s">
        <v>33</v>
      </c>
      <c r="R1024" s="29" t="s">
        <v>1102</v>
      </c>
      <c r="S1024" s="19" t="s">
        <v>34</v>
      </c>
    </row>
    <row r="1025" ht="40" customHeight="1" spans="1:19">
      <c r="A1025" s="16">
        <v>559</v>
      </c>
      <c r="B1025" s="29" t="s">
        <v>1096</v>
      </c>
      <c r="C1025" s="15" t="s">
        <v>2398</v>
      </c>
      <c r="D1025" s="22" t="s">
        <v>1098</v>
      </c>
      <c r="E1025" s="19" t="s">
        <v>850</v>
      </c>
      <c r="F1025" s="19" t="s">
        <v>77</v>
      </c>
      <c r="G1025" s="64" t="s">
        <v>276</v>
      </c>
      <c r="H1025" s="22" t="s">
        <v>34</v>
      </c>
      <c r="I1025" s="21" t="s">
        <v>2399</v>
      </c>
      <c r="J1025" s="56">
        <v>2.773575</v>
      </c>
      <c r="K1025" s="19" t="s">
        <v>1345</v>
      </c>
      <c r="L1025" s="56">
        <v>2.773575</v>
      </c>
      <c r="M1025" s="22" t="s">
        <v>1098</v>
      </c>
      <c r="N1025" s="22" t="s">
        <v>26</v>
      </c>
      <c r="O1025" s="22" t="s">
        <v>26</v>
      </c>
      <c r="P1025" s="22"/>
      <c r="Q1025" s="19" t="s">
        <v>33</v>
      </c>
      <c r="R1025" s="29" t="s">
        <v>1102</v>
      </c>
      <c r="S1025" s="19" t="s">
        <v>34</v>
      </c>
    </row>
    <row r="1026" ht="40" customHeight="1" spans="1:19">
      <c r="A1026" s="16">
        <v>560</v>
      </c>
      <c r="B1026" s="29" t="s">
        <v>1096</v>
      </c>
      <c r="C1026" s="15" t="s">
        <v>2400</v>
      </c>
      <c r="D1026" s="22" t="s">
        <v>1098</v>
      </c>
      <c r="E1026" s="19" t="s">
        <v>850</v>
      </c>
      <c r="F1026" s="19" t="s">
        <v>77</v>
      </c>
      <c r="G1026" s="64" t="s">
        <v>94</v>
      </c>
      <c r="H1026" s="22" t="s">
        <v>34</v>
      </c>
      <c r="I1026" s="21" t="s">
        <v>2401</v>
      </c>
      <c r="J1026" s="56">
        <v>13.581225</v>
      </c>
      <c r="K1026" s="19" t="s">
        <v>1345</v>
      </c>
      <c r="L1026" s="56">
        <v>13.581225</v>
      </c>
      <c r="M1026" s="22" t="s">
        <v>1098</v>
      </c>
      <c r="N1026" s="22" t="s">
        <v>26</v>
      </c>
      <c r="O1026" s="22" t="s">
        <v>26</v>
      </c>
      <c r="P1026" s="22"/>
      <c r="Q1026" s="19" t="s">
        <v>33</v>
      </c>
      <c r="R1026" s="29" t="s">
        <v>1102</v>
      </c>
      <c r="S1026" s="19" t="s">
        <v>34</v>
      </c>
    </row>
    <row r="1027" ht="40" customHeight="1" spans="1:19">
      <c r="A1027" s="16">
        <v>561</v>
      </c>
      <c r="B1027" s="29" t="s">
        <v>1096</v>
      </c>
      <c r="C1027" s="15" t="s">
        <v>2402</v>
      </c>
      <c r="D1027" s="22" t="s">
        <v>1098</v>
      </c>
      <c r="E1027" s="19" t="s">
        <v>850</v>
      </c>
      <c r="F1027" s="19" t="s">
        <v>77</v>
      </c>
      <c r="G1027" s="64" t="s">
        <v>105</v>
      </c>
      <c r="H1027" s="22" t="s">
        <v>34</v>
      </c>
      <c r="I1027" s="21" t="s">
        <v>2403</v>
      </c>
      <c r="J1027" s="56">
        <v>14.737275</v>
      </c>
      <c r="K1027" s="19" t="s">
        <v>1345</v>
      </c>
      <c r="L1027" s="56">
        <v>14.737275</v>
      </c>
      <c r="M1027" s="22" t="s">
        <v>1098</v>
      </c>
      <c r="N1027" s="22" t="s">
        <v>26</v>
      </c>
      <c r="O1027" s="22" t="s">
        <v>26</v>
      </c>
      <c r="P1027" s="22"/>
      <c r="Q1027" s="19" t="s">
        <v>33</v>
      </c>
      <c r="R1027" s="29" t="s">
        <v>1102</v>
      </c>
      <c r="S1027" s="19" t="s">
        <v>34</v>
      </c>
    </row>
    <row r="1028" ht="40" customHeight="1" spans="1:19">
      <c r="A1028" s="16">
        <v>562</v>
      </c>
      <c r="B1028" s="29" t="s">
        <v>1096</v>
      </c>
      <c r="C1028" s="15" t="s">
        <v>2404</v>
      </c>
      <c r="D1028" s="22" t="s">
        <v>1098</v>
      </c>
      <c r="E1028" s="19" t="s">
        <v>850</v>
      </c>
      <c r="F1028" s="19" t="s">
        <v>77</v>
      </c>
      <c r="G1028" s="64" t="s">
        <v>279</v>
      </c>
      <c r="H1028" s="22" t="s">
        <v>34</v>
      </c>
      <c r="I1028" s="21" t="s">
        <v>2405</v>
      </c>
      <c r="J1028" s="56">
        <v>11.023425</v>
      </c>
      <c r="K1028" s="19" t="s">
        <v>1345</v>
      </c>
      <c r="L1028" s="56">
        <v>11.023425</v>
      </c>
      <c r="M1028" s="22" t="s">
        <v>1098</v>
      </c>
      <c r="N1028" s="22" t="s">
        <v>26</v>
      </c>
      <c r="O1028" s="22" t="s">
        <v>26</v>
      </c>
      <c r="P1028" s="22"/>
      <c r="Q1028" s="19" t="s">
        <v>33</v>
      </c>
      <c r="R1028" s="29" t="s">
        <v>1102</v>
      </c>
      <c r="S1028" s="19" t="s">
        <v>34</v>
      </c>
    </row>
    <row r="1029" ht="40" customHeight="1" spans="1:19">
      <c r="A1029" s="16">
        <v>563</v>
      </c>
      <c r="B1029" s="29" t="s">
        <v>1096</v>
      </c>
      <c r="C1029" s="15" t="s">
        <v>2406</v>
      </c>
      <c r="D1029" s="22" t="s">
        <v>1098</v>
      </c>
      <c r="E1029" s="19" t="s">
        <v>850</v>
      </c>
      <c r="F1029" s="19" t="s">
        <v>77</v>
      </c>
      <c r="G1029" s="64" t="s">
        <v>110</v>
      </c>
      <c r="H1029" s="22" t="s">
        <v>34</v>
      </c>
      <c r="I1029" s="21" t="s">
        <v>2407</v>
      </c>
      <c r="J1029" s="56">
        <v>8.223075</v>
      </c>
      <c r="K1029" s="19" t="s">
        <v>1345</v>
      </c>
      <c r="L1029" s="56">
        <v>8.223075</v>
      </c>
      <c r="M1029" s="22" t="s">
        <v>1098</v>
      </c>
      <c r="N1029" s="22" t="s">
        <v>26</v>
      </c>
      <c r="O1029" s="22" t="s">
        <v>26</v>
      </c>
      <c r="P1029" s="22"/>
      <c r="Q1029" s="19" t="s">
        <v>33</v>
      </c>
      <c r="R1029" s="29" t="s">
        <v>1102</v>
      </c>
      <c r="S1029" s="19" t="s">
        <v>34</v>
      </c>
    </row>
    <row r="1030" ht="40" customHeight="1" spans="1:19">
      <c r="A1030" s="16">
        <v>564</v>
      </c>
      <c r="B1030" s="29" t="s">
        <v>1096</v>
      </c>
      <c r="C1030" s="15" t="s">
        <v>2408</v>
      </c>
      <c r="D1030" s="22" t="s">
        <v>1098</v>
      </c>
      <c r="E1030" s="19" t="s">
        <v>850</v>
      </c>
      <c r="F1030" s="21" t="s">
        <v>56</v>
      </c>
      <c r="G1030" s="64" t="s">
        <v>456</v>
      </c>
      <c r="H1030" s="22" t="s">
        <v>34</v>
      </c>
      <c r="I1030" s="21" t="s">
        <v>2409</v>
      </c>
      <c r="J1030" s="56">
        <v>3.447675</v>
      </c>
      <c r="K1030" s="19" t="s">
        <v>1345</v>
      </c>
      <c r="L1030" s="56">
        <v>3.447675</v>
      </c>
      <c r="M1030" s="22" t="s">
        <v>1098</v>
      </c>
      <c r="N1030" s="22" t="s">
        <v>26</v>
      </c>
      <c r="O1030" s="22" t="s">
        <v>26</v>
      </c>
      <c r="P1030" s="22"/>
      <c r="Q1030" s="19" t="s">
        <v>33</v>
      </c>
      <c r="R1030" s="29" t="s">
        <v>1102</v>
      </c>
      <c r="S1030" s="19" t="s">
        <v>34</v>
      </c>
    </row>
    <row r="1031" ht="40" customHeight="1" spans="1:19">
      <c r="A1031" s="16">
        <v>565</v>
      </c>
      <c r="B1031" s="29" t="s">
        <v>1096</v>
      </c>
      <c r="C1031" s="15" t="s">
        <v>2410</v>
      </c>
      <c r="D1031" s="22" t="s">
        <v>1098</v>
      </c>
      <c r="E1031" s="19" t="s">
        <v>850</v>
      </c>
      <c r="F1031" s="21" t="s">
        <v>56</v>
      </c>
      <c r="G1031" s="64" t="s">
        <v>190</v>
      </c>
      <c r="H1031" s="22" t="s">
        <v>34</v>
      </c>
      <c r="I1031" s="21" t="s">
        <v>2411</v>
      </c>
      <c r="J1031" s="56">
        <v>10.251675</v>
      </c>
      <c r="K1031" s="19" t="s">
        <v>1345</v>
      </c>
      <c r="L1031" s="56">
        <v>10.251675</v>
      </c>
      <c r="M1031" s="22" t="s">
        <v>1098</v>
      </c>
      <c r="N1031" s="22" t="s">
        <v>26</v>
      </c>
      <c r="O1031" s="22" t="s">
        <v>26</v>
      </c>
      <c r="P1031" s="22"/>
      <c r="Q1031" s="19" t="s">
        <v>33</v>
      </c>
      <c r="R1031" s="29" t="s">
        <v>1102</v>
      </c>
      <c r="S1031" s="19" t="s">
        <v>34</v>
      </c>
    </row>
    <row r="1032" ht="40" customHeight="1" spans="1:19">
      <c r="A1032" s="16">
        <v>566</v>
      </c>
      <c r="B1032" s="29" t="s">
        <v>1096</v>
      </c>
      <c r="C1032" s="15" t="s">
        <v>2412</v>
      </c>
      <c r="D1032" s="22" t="s">
        <v>1098</v>
      </c>
      <c r="E1032" s="19" t="s">
        <v>850</v>
      </c>
      <c r="F1032" s="21" t="s">
        <v>56</v>
      </c>
      <c r="G1032" s="64" t="s">
        <v>427</v>
      </c>
      <c r="H1032" s="22" t="s">
        <v>34</v>
      </c>
      <c r="I1032" s="21" t="s">
        <v>2413</v>
      </c>
      <c r="J1032" s="56">
        <v>4.89195</v>
      </c>
      <c r="K1032" s="19" t="s">
        <v>1345</v>
      </c>
      <c r="L1032" s="56">
        <v>4.89195</v>
      </c>
      <c r="M1032" s="22" t="s">
        <v>1098</v>
      </c>
      <c r="N1032" s="22" t="s">
        <v>26</v>
      </c>
      <c r="O1032" s="22" t="s">
        <v>26</v>
      </c>
      <c r="P1032" s="22"/>
      <c r="Q1032" s="19" t="s">
        <v>33</v>
      </c>
      <c r="R1032" s="29" t="s">
        <v>1102</v>
      </c>
      <c r="S1032" s="19" t="s">
        <v>34</v>
      </c>
    </row>
    <row r="1033" ht="40" customHeight="1" spans="1:19">
      <c r="A1033" s="16">
        <v>567</v>
      </c>
      <c r="B1033" s="29" t="s">
        <v>1096</v>
      </c>
      <c r="C1033" s="15" t="s">
        <v>2414</v>
      </c>
      <c r="D1033" s="22" t="s">
        <v>1098</v>
      </c>
      <c r="E1033" s="19" t="s">
        <v>850</v>
      </c>
      <c r="F1033" s="21" t="s">
        <v>56</v>
      </c>
      <c r="G1033" s="64" t="s">
        <v>194</v>
      </c>
      <c r="H1033" s="22" t="s">
        <v>34</v>
      </c>
      <c r="I1033" s="21" t="s">
        <v>2415</v>
      </c>
      <c r="J1033" s="56">
        <v>3.9879</v>
      </c>
      <c r="K1033" s="19" t="s">
        <v>1345</v>
      </c>
      <c r="L1033" s="56">
        <v>3.9879</v>
      </c>
      <c r="M1033" s="22" t="s">
        <v>1098</v>
      </c>
      <c r="N1033" s="22" t="s">
        <v>26</v>
      </c>
      <c r="O1033" s="22" t="s">
        <v>26</v>
      </c>
      <c r="P1033" s="22"/>
      <c r="Q1033" s="19" t="s">
        <v>33</v>
      </c>
      <c r="R1033" s="29" t="s">
        <v>1102</v>
      </c>
      <c r="S1033" s="19" t="s">
        <v>34</v>
      </c>
    </row>
    <row r="1034" ht="40" customHeight="1" spans="1:19">
      <c r="A1034" s="16">
        <v>568</v>
      </c>
      <c r="B1034" s="29" t="s">
        <v>1096</v>
      </c>
      <c r="C1034" s="15" t="s">
        <v>2416</v>
      </c>
      <c r="D1034" s="22" t="s">
        <v>1098</v>
      </c>
      <c r="E1034" s="19" t="s">
        <v>850</v>
      </c>
      <c r="F1034" s="21" t="s">
        <v>56</v>
      </c>
      <c r="G1034" s="64" t="s">
        <v>470</v>
      </c>
      <c r="H1034" s="22" t="s">
        <v>34</v>
      </c>
      <c r="I1034" s="21" t="s">
        <v>2417</v>
      </c>
      <c r="J1034" s="56">
        <v>6.97095</v>
      </c>
      <c r="K1034" s="19" t="s">
        <v>1345</v>
      </c>
      <c r="L1034" s="56">
        <v>6.97095</v>
      </c>
      <c r="M1034" s="22" t="s">
        <v>1098</v>
      </c>
      <c r="N1034" s="22" t="s">
        <v>26</v>
      </c>
      <c r="O1034" s="22" t="s">
        <v>26</v>
      </c>
      <c r="P1034" s="22"/>
      <c r="Q1034" s="19" t="s">
        <v>33</v>
      </c>
      <c r="R1034" s="29" t="s">
        <v>1102</v>
      </c>
      <c r="S1034" s="19" t="s">
        <v>34</v>
      </c>
    </row>
    <row r="1035" ht="40" customHeight="1" spans="1:19">
      <c r="A1035" s="16">
        <v>569</v>
      </c>
      <c r="B1035" s="29" t="s">
        <v>1096</v>
      </c>
      <c r="C1035" s="15" t="s">
        <v>2418</v>
      </c>
      <c r="D1035" s="22" t="s">
        <v>1098</v>
      </c>
      <c r="E1035" s="19" t="s">
        <v>850</v>
      </c>
      <c r="F1035" s="19" t="s">
        <v>73</v>
      </c>
      <c r="G1035" s="64" t="s">
        <v>296</v>
      </c>
      <c r="H1035" s="22" t="s">
        <v>34</v>
      </c>
      <c r="I1035" s="21" t="s">
        <v>2419</v>
      </c>
      <c r="J1035" s="56">
        <v>9.498825</v>
      </c>
      <c r="K1035" s="19" t="s">
        <v>1345</v>
      </c>
      <c r="L1035" s="56">
        <v>9.498825</v>
      </c>
      <c r="M1035" s="22" t="s">
        <v>1098</v>
      </c>
      <c r="N1035" s="22" t="s">
        <v>26</v>
      </c>
      <c r="O1035" s="22" t="s">
        <v>26</v>
      </c>
      <c r="P1035" s="22"/>
      <c r="Q1035" s="19" t="s">
        <v>33</v>
      </c>
      <c r="R1035" s="29" t="s">
        <v>1102</v>
      </c>
      <c r="S1035" s="19" t="s">
        <v>34</v>
      </c>
    </row>
    <row r="1036" ht="40" customHeight="1" spans="1:19">
      <c r="A1036" s="16">
        <v>570</v>
      </c>
      <c r="B1036" s="29" t="s">
        <v>1096</v>
      </c>
      <c r="C1036" s="15" t="s">
        <v>2420</v>
      </c>
      <c r="D1036" s="22" t="s">
        <v>1098</v>
      </c>
      <c r="E1036" s="19" t="s">
        <v>850</v>
      </c>
      <c r="F1036" s="19" t="s">
        <v>36</v>
      </c>
      <c r="G1036" s="64" t="s">
        <v>37</v>
      </c>
      <c r="H1036" s="22" t="s">
        <v>34</v>
      </c>
      <c r="I1036" s="21" t="s">
        <v>2421</v>
      </c>
      <c r="J1036" s="56">
        <v>7.94745</v>
      </c>
      <c r="K1036" s="19" t="s">
        <v>1345</v>
      </c>
      <c r="L1036" s="56">
        <v>7.94745</v>
      </c>
      <c r="M1036" s="22" t="s">
        <v>1098</v>
      </c>
      <c r="N1036" s="22" t="s">
        <v>26</v>
      </c>
      <c r="O1036" s="22" t="s">
        <v>26</v>
      </c>
      <c r="P1036" s="22"/>
      <c r="Q1036" s="19" t="s">
        <v>33</v>
      </c>
      <c r="R1036" s="29" t="s">
        <v>1102</v>
      </c>
      <c r="S1036" s="19" t="s">
        <v>34</v>
      </c>
    </row>
    <row r="1037" ht="40" customHeight="1" spans="1:19">
      <c r="A1037" s="16">
        <v>571</v>
      </c>
      <c r="B1037" s="29" t="s">
        <v>1096</v>
      </c>
      <c r="C1037" s="15" t="s">
        <v>2422</v>
      </c>
      <c r="D1037" s="22" t="s">
        <v>1098</v>
      </c>
      <c r="E1037" s="19" t="s">
        <v>850</v>
      </c>
      <c r="F1037" s="22" t="s">
        <v>115</v>
      </c>
      <c r="G1037" s="64" t="s">
        <v>94</v>
      </c>
      <c r="H1037" s="22" t="s">
        <v>34</v>
      </c>
      <c r="I1037" s="21" t="s">
        <v>2423</v>
      </c>
      <c r="J1037" s="56">
        <v>12.19995</v>
      </c>
      <c r="K1037" s="19" t="s">
        <v>1345</v>
      </c>
      <c r="L1037" s="56">
        <v>12.19995</v>
      </c>
      <c r="M1037" s="22" t="s">
        <v>1098</v>
      </c>
      <c r="N1037" s="22" t="s">
        <v>26</v>
      </c>
      <c r="O1037" s="22" t="s">
        <v>26</v>
      </c>
      <c r="P1037" s="22"/>
      <c r="Q1037" s="19" t="s">
        <v>33</v>
      </c>
      <c r="R1037" s="29" t="s">
        <v>1102</v>
      </c>
      <c r="S1037" s="19" t="s">
        <v>34</v>
      </c>
    </row>
    <row r="1038" ht="40" customHeight="1" spans="1:19">
      <c r="A1038" s="16">
        <v>572</v>
      </c>
      <c r="B1038" s="29" t="s">
        <v>1096</v>
      </c>
      <c r="C1038" s="15" t="s">
        <v>2424</v>
      </c>
      <c r="D1038" s="22" t="s">
        <v>1098</v>
      </c>
      <c r="E1038" s="19" t="s">
        <v>850</v>
      </c>
      <c r="F1038" s="19" t="s">
        <v>41</v>
      </c>
      <c r="G1038" s="64" t="s">
        <v>201</v>
      </c>
      <c r="H1038" s="22" t="s">
        <v>34</v>
      </c>
      <c r="I1038" s="21" t="s">
        <v>2425</v>
      </c>
      <c r="J1038" s="56">
        <v>6.9048</v>
      </c>
      <c r="K1038" s="19" t="s">
        <v>1345</v>
      </c>
      <c r="L1038" s="56">
        <v>6.9048</v>
      </c>
      <c r="M1038" s="22" t="s">
        <v>1098</v>
      </c>
      <c r="N1038" s="22" t="s">
        <v>26</v>
      </c>
      <c r="O1038" s="22" t="s">
        <v>26</v>
      </c>
      <c r="P1038" s="22"/>
      <c r="Q1038" s="19" t="s">
        <v>33</v>
      </c>
      <c r="R1038" s="29" t="s">
        <v>1102</v>
      </c>
      <c r="S1038" s="19" t="s">
        <v>34</v>
      </c>
    </row>
    <row r="1039" ht="40" customHeight="1" spans="1:19">
      <c r="A1039" s="16">
        <v>573</v>
      </c>
      <c r="B1039" s="29" t="s">
        <v>1096</v>
      </c>
      <c r="C1039" s="15" t="s">
        <v>2426</v>
      </c>
      <c r="D1039" s="22" t="s">
        <v>1098</v>
      </c>
      <c r="E1039" s="19" t="s">
        <v>850</v>
      </c>
      <c r="F1039" s="19" t="s">
        <v>41</v>
      </c>
      <c r="G1039" s="64" t="s">
        <v>511</v>
      </c>
      <c r="H1039" s="22" t="s">
        <v>34</v>
      </c>
      <c r="I1039" s="21" t="s">
        <v>2427</v>
      </c>
      <c r="J1039" s="56">
        <v>4.843125</v>
      </c>
      <c r="K1039" s="19" t="s">
        <v>1345</v>
      </c>
      <c r="L1039" s="56">
        <v>4.843125</v>
      </c>
      <c r="M1039" s="22" t="s">
        <v>1098</v>
      </c>
      <c r="N1039" s="22" t="s">
        <v>26</v>
      </c>
      <c r="O1039" s="22" t="s">
        <v>26</v>
      </c>
      <c r="P1039" s="22"/>
      <c r="Q1039" s="19" t="s">
        <v>33</v>
      </c>
      <c r="R1039" s="29" t="s">
        <v>1102</v>
      </c>
      <c r="S1039" s="19" t="s">
        <v>34</v>
      </c>
    </row>
    <row r="1040" ht="40" customHeight="1" spans="1:19">
      <c r="A1040" s="16">
        <v>574</v>
      </c>
      <c r="B1040" s="29" t="s">
        <v>1096</v>
      </c>
      <c r="C1040" s="15" t="s">
        <v>2428</v>
      </c>
      <c r="D1040" s="22" t="s">
        <v>1098</v>
      </c>
      <c r="E1040" s="19" t="s">
        <v>850</v>
      </c>
      <c r="F1040" s="19" t="s">
        <v>41</v>
      </c>
      <c r="G1040" s="64" t="s">
        <v>665</v>
      </c>
      <c r="H1040" s="22" t="s">
        <v>34</v>
      </c>
      <c r="I1040" s="21" t="s">
        <v>2429</v>
      </c>
      <c r="J1040" s="56">
        <v>5.8905</v>
      </c>
      <c r="K1040" s="19" t="s">
        <v>1345</v>
      </c>
      <c r="L1040" s="56">
        <v>5.8905</v>
      </c>
      <c r="M1040" s="22" t="s">
        <v>1098</v>
      </c>
      <c r="N1040" s="22" t="s">
        <v>26</v>
      </c>
      <c r="O1040" s="22" t="s">
        <v>26</v>
      </c>
      <c r="P1040" s="22"/>
      <c r="Q1040" s="19" t="s">
        <v>33</v>
      </c>
      <c r="R1040" s="29" t="s">
        <v>1102</v>
      </c>
      <c r="S1040" s="19" t="s">
        <v>34</v>
      </c>
    </row>
    <row r="1041" ht="40" customHeight="1" spans="1:19">
      <c r="A1041" s="16">
        <v>575</v>
      </c>
      <c r="B1041" s="29" t="s">
        <v>1096</v>
      </c>
      <c r="C1041" s="15" t="s">
        <v>2430</v>
      </c>
      <c r="D1041" s="22" t="s">
        <v>1098</v>
      </c>
      <c r="E1041" s="19" t="s">
        <v>850</v>
      </c>
      <c r="F1041" s="19" t="s">
        <v>41</v>
      </c>
      <c r="G1041" s="64" t="s">
        <v>517</v>
      </c>
      <c r="H1041" s="22" t="s">
        <v>34</v>
      </c>
      <c r="I1041" s="21" t="s">
        <v>2431</v>
      </c>
      <c r="J1041" s="56">
        <v>10.440675</v>
      </c>
      <c r="K1041" s="19" t="s">
        <v>1345</v>
      </c>
      <c r="L1041" s="56">
        <v>10.440675</v>
      </c>
      <c r="M1041" s="22" t="s">
        <v>1098</v>
      </c>
      <c r="N1041" s="22" t="s">
        <v>26</v>
      </c>
      <c r="O1041" s="22" t="s">
        <v>26</v>
      </c>
      <c r="P1041" s="22"/>
      <c r="Q1041" s="19" t="s">
        <v>33</v>
      </c>
      <c r="R1041" s="29" t="s">
        <v>1102</v>
      </c>
      <c r="S1041" s="19" t="s">
        <v>34</v>
      </c>
    </row>
    <row r="1042" ht="40" customHeight="1" spans="1:19">
      <c r="A1042" s="16">
        <v>576</v>
      </c>
      <c r="B1042" s="29" t="s">
        <v>1096</v>
      </c>
      <c r="C1042" s="15" t="s">
        <v>2432</v>
      </c>
      <c r="D1042" s="22" t="s">
        <v>1098</v>
      </c>
      <c r="E1042" s="19" t="s">
        <v>850</v>
      </c>
      <c r="F1042" s="19" t="s">
        <v>41</v>
      </c>
      <c r="G1042" s="64" t="s">
        <v>520</v>
      </c>
      <c r="H1042" s="22" t="s">
        <v>34</v>
      </c>
      <c r="I1042" s="21" t="s">
        <v>2433</v>
      </c>
      <c r="J1042" s="56">
        <v>3.627225</v>
      </c>
      <c r="K1042" s="19" t="s">
        <v>1345</v>
      </c>
      <c r="L1042" s="56">
        <v>3.627225</v>
      </c>
      <c r="M1042" s="22" t="s">
        <v>1098</v>
      </c>
      <c r="N1042" s="22" t="s">
        <v>26</v>
      </c>
      <c r="O1042" s="22" t="s">
        <v>26</v>
      </c>
      <c r="P1042" s="22"/>
      <c r="Q1042" s="19" t="s">
        <v>33</v>
      </c>
      <c r="R1042" s="29" t="s">
        <v>1102</v>
      </c>
      <c r="S1042" s="19" t="s">
        <v>34</v>
      </c>
    </row>
    <row r="1043" ht="40" customHeight="1" spans="1:19">
      <c r="A1043" s="16">
        <v>577</v>
      </c>
      <c r="B1043" s="29" t="s">
        <v>1096</v>
      </c>
      <c r="C1043" s="15" t="s">
        <v>2434</v>
      </c>
      <c r="D1043" s="22" t="s">
        <v>1098</v>
      </c>
      <c r="E1043" s="19" t="s">
        <v>850</v>
      </c>
      <c r="F1043" s="19" t="s">
        <v>41</v>
      </c>
      <c r="G1043" s="64" t="s">
        <v>522</v>
      </c>
      <c r="H1043" s="22" t="s">
        <v>34</v>
      </c>
      <c r="I1043" s="21" t="s">
        <v>2435</v>
      </c>
      <c r="J1043" s="56">
        <v>7.1946</v>
      </c>
      <c r="K1043" s="19" t="s">
        <v>1345</v>
      </c>
      <c r="L1043" s="56">
        <v>7.1946</v>
      </c>
      <c r="M1043" s="22" t="s">
        <v>1098</v>
      </c>
      <c r="N1043" s="22" t="s">
        <v>26</v>
      </c>
      <c r="O1043" s="22" t="s">
        <v>26</v>
      </c>
      <c r="P1043" s="22"/>
      <c r="Q1043" s="19" t="s">
        <v>33</v>
      </c>
      <c r="R1043" s="29" t="s">
        <v>1102</v>
      </c>
      <c r="S1043" s="19" t="s">
        <v>34</v>
      </c>
    </row>
    <row r="1044" ht="40" customHeight="1" spans="1:19">
      <c r="A1044" s="16">
        <v>578</v>
      </c>
      <c r="B1044" s="29" t="s">
        <v>1096</v>
      </c>
      <c r="C1044" s="15" t="s">
        <v>2436</v>
      </c>
      <c r="D1044" s="22" t="s">
        <v>1098</v>
      </c>
      <c r="E1044" s="19" t="s">
        <v>850</v>
      </c>
      <c r="F1044" s="19" t="s">
        <v>51</v>
      </c>
      <c r="G1044" s="64" t="s">
        <v>221</v>
      </c>
      <c r="H1044" s="22" t="s">
        <v>34</v>
      </c>
      <c r="I1044" s="21" t="s">
        <v>2437</v>
      </c>
      <c r="J1044" s="56">
        <v>2.74995</v>
      </c>
      <c r="K1044" s="19" t="s">
        <v>1345</v>
      </c>
      <c r="L1044" s="56">
        <v>2.74995</v>
      </c>
      <c r="M1044" s="22" t="s">
        <v>1098</v>
      </c>
      <c r="N1044" s="22" t="s">
        <v>26</v>
      </c>
      <c r="O1044" s="22" t="s">
        <v>26</v>
      </c>
      <c r="P1044" s="22"/>
      <c r="Q1044" s="19" t="s">
        <v>33</v>
      </c>
      <c r="R1044" s="29" t="s">
        <v>1102</v>
      </c>
      <c r="S1044" s="19" t="s">
        <v>34</v>
      </c>
    </row>
    <row r="1045" ht="40" customHeight="1" spans="1:19">
      <c r="A1045" s="16">
        <v>579</v>
      </c>
      <c r="B1045" s="29" t="s">
        <v>1096</v>
      </c>
      <c r="C1045" s="15" t="s">
        <v>2438</v>
      </c>
      <c r="D1045" s="22" t="s">
        <v>1098</v>
      </c>
      <c r="E1045" s="19" t="s">
        <v>850</v>
      </c>
      <c r="F1045" s="19" t="s">
        <v>46</v>
      </c>
      <c r="G1045" s="64" t="s">
        <v>430</v>
      </c>
      <c r="H1045" s="22" t="s">
        <v>34</v>
      </c>
      <c r="I1045" s="21" t="s">
        <v>2439</v>
      </c>
      <c r="J1045" s="56">
        <v>5.43375</v>
      </c>
      <c r="K1045" s="19" t="s">
        <v>1345</v>
      </c>
      <c r="L1045" s="56">
        <v>5.43375</v>
      </c>
      <c r="M1045" s="22" t="s">
        <v>1098</v>
      </c>
      <c r="N1045" s="22" t="s">
        <v>26</v>
      </c>
      <c r="O1045" s="22" t="s">
        <v>26</v>
      </c>
      <c r="P1045" s="22"/>
      <c r="Q1045" s="19" t="s">
        <v>33</v>
      </c>
      <c r="R1045" s="29" t="s">
        <v>1102</v>
      </c>
      <c r="S1045" s="19" t="s">
        <v>34</v>
      </c>
    </row>
    <row r="1046" ht="40" customHeight="1" spans="1:19">
      <c r="A1046" s="16">
        <v>580</v>
      </c>
      <c r="B1046" s="29" t="s">
        <v>1096</v>
      </c>
      <c r="C1046" s="15" t="s">
        <v>2440</v>
      </c>
      <c r="D1046" s="22" t="s">
        <v>1098</v>
      </c>
      <c r="E1046" s="19" t="s">
        <v>850</v>
      </c>
      <c r="F1046" s="19" t="s">
        <v>46</v>
      </c>
      <c r="G1046" s="64" t="s">
        <v>433</v>
      </c>
      <c r="H1046" s="22" t="s">
        <v>34</v>
      </c>
      <c r="I1046" s="21" t="s">
        <v>2441</v>
      </c>
      <c r="J1046" s="56">
        <v>4.9833</v>
      </c>
      <c r="K1046" s="19" t="s">
        <v>1345</v>
      </c>
      <c r="L1046" s="56">
        <v>4.9833</v>
      </c>
      <c r="M1046" s="22" t="s">
        <v>1098</v>
      </c>
      <c r="N1046" s="22" t="s">
        <v>26</v>
      </c>
      <c r="O1046" s="22" t="s">
        <v>26</v>
      </c>
      <c r="P1046" s="22"/>
      <c r="Q1046" s="19" t="s">
        <v>33</v>
      </c>
      <c r="R1046" s="29" t="s">
        <v>1102</v>
      </c>
      <c r="S1046" s="19" t="s">
        <v>34</v>
      </c>
    </row>
    <row r="1047" ht="40" customHeight="1" spans="1:19">
      <c r="A1047" s="16">
        <v>581</v>
      </c>
      <c r="B1047" s="29" t="s">
        <v>1096</v>
      </c>
      <c r="C1047" s="15" t="s">
        <v>2442</v>
      </c>
      <c r="D1047" s="22" t="s">
        <v>1098</v>
      </c>
      <c r="E1047" s="19" t="s">
        <v>850</v>
      </c>
      <c r="F1047" s="21" t="s">
        <v>120</v>
      </c>
      <c r="G1047" s="64" t="s">
        <v>544</v>
      </c>
      <c r="H1047" s="22" t="s">
        <v>34</v>
      </c>
      <c r="I1047" s="21" t="s">
        <v>2443</v>
      </c>
      <c r="J1047" s="56">
        <v>2.3184</v>
      </c>
      <c r="K1047" s="19" t="s">
        <v>1345</v>
      </c>
      <c r="L1047" s="56">
        <v>2.3184</v>
      </c>
      <c r="M1047" s="22" t="s">
        <v>1098</v>
      </c>
      <c r="N1047" s="22" t="s">
        <v>26</v>
      </c>
      <c r="O1047" s="22" t="s">
        <v>26</v>
      </c>
      <c r="P1047" s="22"/>
      <c r="Q1047" s="19" t="s">
        <v>33</v>
      </c>
      <c r="R1047" s="29" t="s">
        <v>1102</v>
      </c>
      <c r="S1047" s="19" t="s">
        <v>34</v>
      </c>
    </row>
    <row r="1048" ht="40" customHeight="1" spans="1:19">
      <c r="A1048" s="16">
        <v>582</v>
      </c>
      <c r="B1048" s="29" t="s">
        <v>1096</v>
      </c>
      <c r="C1048" s="15" t="s">
        <v>2444</v>
      </c>
      <c r="D1048" s="22" t="s">
        <v>1098</v>
      </c>
      <c r="E1048" s="19" t="s">
        <v>850</v>
      </c>
      <c r="F1048" s="21" t="s">
        <v>120</v>
      </c>
      <c r="G1048" s="64" t="s">
        <v>121</v>
      </c>
      <c r="H1048" s="22" t="s">
        <v>34</v>
      </c>
      <c r="I1048" s="21" t="s">
        <v>2445</v>
      </c>
      <c r="J1048" s="56">
        <v>4.41315</v>
      </c>
      <c r="K1048" s="19" t="s">
        <v>1345</v>
      </c>
      <c r="L1048" s="56">
        <v>4.41315</v>
      </c>
      <c r="M1048" s="22" t="s">
        <v>1098</v>
      </c>
      <c r="N1048" s="22" t="s">
        <v>26</v>
      </c>
      <c r="O1048" s="22" t="s">
        <v>26</v>
      </c>
      <c r="P1048" s="22"/>
      <c r="Q1048" s="19" t="s">
        <v>33</v>
      </c>
      <c r="R1048" s="29" t="s">
        <v>1102</v>
      </c>
      <c r="S1048" s="19" t="s">
        <v>34</v>
      </c>
    </row>
    <row r="1049" ht="40" customHeight="1" spans="1:19">
      <c r="A1049" s="16">
        <v>583</v>
      </c>
      <c r="B1049" s="29" t="s">
        <v>1096</v>
      </c>
      <c r="C1049" s="15" t="s">
        <v>2446</v>
      </c>
      <c r="D1049" s="22" t="s">
        <v>1098</v>
      </c>
      <c r="E1049" s="19" t="s">
        <v>850</v>
      </c>
      <c r="F1049" s="21" t="s">
        <v>120</v>
      </c>
      <c r="G1049" s="64" t="s">
        <v>547</v>
      </c>
      <c r="H1049" s="22" t="s">
        <v>34</v>
      </c>
      <c r="I1049" s="21" t="s">
        <v>2447</v>
      </c>
      <c r="J1049" s="56">
        <v>3.192525</v>
      </c>
      <c r="K1049" s="19" t="s">
        <v>1345</v>
      </c>
      <c r="L1049" s="56">
        <v>3.192525</v>
      </c>
      <c r="M1049" s="22" t="s">
        <v>1098</v>
      </c>
      <c r="N1049" s="22" t="s">
        <v>26</v>
      </c>
      <c r="O1049" s="22" t="s">
        <v>26</v>
      </c>
      <c r="P1049" s="22"/>
      <c r="Q1049" s="19" t="s">
        <v>33</v>
      </c>
      <c r="R1049" s="29" t="s">
        <v>1102</v>
      </c>
      <c r="S1049" s="19" t="s">
        <v>34</v>
      </c>
    </row>
    <row r="1050" ht="40" customHeight="1" spans="1:19">
      <c r="A1050" s="16">
        <v>584</v>
      </c>
      <c r="B1050" s="29" t="s">
        <v>1096</v>
      </c>
      <c r="C1050" s="15" t="s">
        <v>2448</v>
      </c>
      <c r="D1050" s="22" t="s">
        <v>1098</v>
      </c>
      <c r="E1050" s="19" t="s">
        <v>850</v>
      </c>
      <c r="F1050" s="21" t="s">
        <v>120</v>
      </c>
      <c r="G1050" s="64" t="s">
        <v>127</v>
      </c>
      <c r="H1050" s="22" t="s">
        <v>34</v>
      </c>
      <c r="I1050" s="21" t="s">
        <v>2449</v>
      </c>
      <c r="J1050" s="56">
        <v>5.655825</v>
      </c>
      <c r="K1050" s="19" t="s">
        <v>1345</v>
      </c>
      <c r="L1050" s="56">
        <v>5.655825</v>
      </c>
      <c r="M1050" s="22" t="s">
        <v>1098</v>
      </c>
      <c r="N1050" s="22" t="s">
        <v>26</v>
      </c>
      <c r="O1050" s="22" t="s">
        <v>26</v>
      </c>
      <c r="P1050" s="22"/>
      <c r="Q1050" s="19" t="s">
        <v>33</v>
      </c>
      <c r="R1050" s="29" t="s">
        <v>1102</v>
      </c>
      <c r="S1050" s="19" t="s">
        <v>34</v>
      </c>
    </row>
    <row r="1051" ht="40" customHeight="1" spans="1:19">
      <c r="A1051" s="16">
        <v>585</v>
      </c>
      <c r="B1051" s="29" t="s">
        <v>1096</v>
      </c>
      <c r="C1051" s="15" t="s">
        <v>2450</v>
      </c>
      <c r="D1051" s="22" t="s">
        <v>1098</v>
      </c>
      <c r="E1051" s="19" t="s">
        <v>850</v>
      </c>
      <c r="F1051" s="21" t="s">
        <v>120</v>
      </c>
      <c r="G1051" s="64" t="s">
        <v>130</v>
      </c>
      <c r="H1051" s="22" t="s">
        <v>34</v>
      </c>
      <c r="I1051" s="21" t="s">
        <v>2451</v>
      </c>
      <c r="J1051" s="56">
        <v>4.78485</v>
      </c>
      <c r="K1051" s="19" t="s">
        <v>1345</v>
      </c>
      <c r="L1051" s="56">
        <v>4.78485</v>
      </c>
      <c r="M1051" s="22" t="s">
        <v>1098</v>
      </c>
      <c r="N1051" s="22" t="s">
        <v>26</v>
      </c>
      <c r="O1051" s="22" t="s">
        <v>26</v>
      </c>
      <c r="P1051" s="22"/>
      <c r="Q1051" s="19" t="s">
        <v>33</v>
      </c>
      <c r="R1051" s="29" t="s">
        <v>1102</v>
      </c>
      <c r="S1051" s="19" t="s">
        <v>34</v>
      </c>
    </row>
    <row r="1052" ht="40" customHeight="1" spans="1:19">
      <c r="A1052" s="16">
        <v>586</v>
      </c>
      <c r="B1052" s="29" t="s">
        <v>1096</v>
      </c>
      <c r="C1052" s="15" t="s">
        <v>2452</v>
      </c>
      <c r="D1052" s="22" t="s">
        <v>1098</v>
      </c>
      <c r="E1052" s="19" t="s">
        <v>850</v>
      </c>
      <c r="F1052" s="21" t="s">
        <v>120</v>
      </c>
      <c r="G1052" s="64" t="s">
        <v>552</v>
      </c>
      <c r="H1052" s="22" t="s">
        <v>34</v>
      </c>
      <c r="I1052" s="21" t="s">
        <v>2453</v>
      </c>
      <c r="J1052" s="56">
        <v>6.73155</v>
      </c>
      <c r="K1052" s="19" t="s">
        <v>1345</v>
      </c>
      <c r="L1052" s="56">
        <v>6.73155</v>
      </c>
      <c r="M1052" s="22" t="s">
        <v>1098</v>
      </c>
      <c r="N1052" s="22" t="s">
        <v>26</v>
      </c>
      <c r="O1052" s="22" t="s">
        <v>26</v>
      </c>
      <c r="P1052" s="22"/>
      <c r="Q1052" s="19" t="s">
        <v>33</v>
      </c>
      <c r="R1052" s="29" t="s">
        <v>1102</v>
      </c>
      <c r="S1052" s="19" t="s">
        <v>34</v>
      </c>
    </row>
    <row r="1053" ht="40" customHeight="1" spans="1:19">
      <c r="A1053" s="16">
        <v>587</v>
      </c>
      <c r="B1053" s="29" t="s">
        <v>1096</v>
      </c>
      <c r="C1053" s="15" t="s">
        <v>2454</v>
      </c>
      <c r="D1053" s="22" t="s">
        <v>1098</v>
      </c>
      <c r="E1053" s="19" t="s">
        <v>850</v>
      </c>
      <c r="F1053" s="19" t="s">
        <v>28</v>
      </c>
      <c r="G1053" s="64" t="s">
        <v>511</v>
      </c>
      <c r="H1053" s="22" t="s">
        <v>34</v>
      </c>
      <c r="I1053" s="21" t="s">
        <v>2455</v>
      </c>
      <c r="J1053" s="56">
        <v>4.3596</v>
      </c>
      <c r="K1053" s="19" t="s">
        <v>1345</v>
      </c>
      <c r="L1053" s="56">
        <v>4.3596</v>
      </c>
      <c r="M1053" s="22" t="s">
        <v>1098</v>
      </c>
      <c r="N1053" s="22" t="s">
        <v>26</v>
      </c>
      <c r="O1053" s="22" t="s">
        <v>26</v>
      </c>
      <c r="P1053" s="22"/>
      <c r="Q1053" s="19" t="s">
        <v>33</v>
      </c>
      <c r="R1053" s="29" t="s">
        <v>1102</v>
      </c>
      <c r="S1053" s="19" t="s">
        <v>34</v>
      </c>
    </row>
    <row r="1054" ht="40" customHeight="1" spans="1:19">
      <c r="A1054" s="16">
        <v>588</v>
      </c>
      <c r="B1054" s="29" t="s">
        <v>1096</v>
      </c>
      <c r="C1054" s="15" t="s">
        <v>2456</v>
      </c>
      <c r="D1054" s="16" t="s">
        <v>1098</v>
      </c>
      <c r="E1054" s="19" t="s">
        <v>734</v>
      </c>
      <c r="F1054" s="15" t="s">
        <v>73</v>
      </c>
      <c r="G1054" s="19" t="s">
        <v>333</v>
      </c>
      <c r="H1054" s="19" t="s">
        <v>34</v>
      </c>
      <c r="I1054" s="19" t="s">
        <v>2457</v>
      </c>
      <c r="J1054" s="41">
        <v>42.6178</v>
      </c>
      <c r="K1054" s="19" t="s">
        <v>1646</v>
      </c>
      <c r="L1054" s="19">
        <v>45.8</v>
      </c>
      <c r="M1054" s="16" t="s">
        <v>1098</v>
      </c>
      <c r="N1054" s="16" t="s">
        <v>1098</v>
      </c>
      <c r="O1054" s="16"/>
      <c r="P1054" s="16"/>
      <c r="Q1054" s="19" t="s">
        <v>33</v>
      </c>
      <c r="R1054" s="19" t="s">
        <v>1102</v>
      </c>
      <c r="S1054" s="19" t="s">
        <v>34</v>
      </c>
    </row>
    <row r="1055" ht="40" customHeight="1" spans="1:19">
      <c r="A1055" s="16">
        <v>589</v>
      </c>
      <c r="B1055" s="29" t="s">
        <v>1096</v>
      </c>
      <c r="C1055" s="15" t="s">
        <v>2458</v>
      </c>
      <c r="D1055" s="16" t="s">
        <v>1098</v>
      </c>
      <c r="E1055" s="19" t="s">
        <v>734</v>
      </c>
      <c r="F1055" s="19" t="s">
        <v>56</v>
      </c>
      <c r="G1055" s="19" t="s">
        <v>2459</v>
      </c>
      <c r="H1055" s="19" t="s">
        <v>2064</v>
      </c>
      <c r="I1055" s="19" t="s">
        <v>2460</v>
      </c>
      <c r="J1055" s="19">
        <v>21</v>
      </c>
      <c r="K1055" s="19" t="s">
        <v>59</v>
      </c>
      <c r="L1055" s="19">
        <v>21</v>
      </c>
      <c r="M1055" s="16" t="s">
        <v>1098</v>
      </c>
      <c r="N1055" s="16" t="s">
        <v>1098</v>
      </c>
      <c r="O1055" s="16"/>
      <c r="P1055" s="16"/>
      <c r="Q1055" s="19" t="s">
        <v>33</v>
      </c>
      <c r="R1055" s="19" t="s">
        <v>1102</v>
      </c>
      <c r="S1055" s="19" t="s">
        <v>34</v>
      </c>
    </row>
    <row r="1056" ht="40" customHeight="1" spans="1:19">
      <c r="A1056" s="16">
        <v>590</v>
      </c>
      <c r="B1056" s="29" t="s">
        <v>1096</v>
      </c>
      <c r="C1056" s="15" t="s">
        <v>2461</v>
      </c>
      <c r="D1056" s="16" t="s">
        <v>1098</v>
      </c>
      <c r="E1056" s="19" t="s">
        <v>734</v>
      </c>
      <c r="F1056" s="19" t="s">
        <v>120</v>
      </c>
      <c r="G1056" s="19" t="s">
        <v>121</v>
      </c>
      <c r="H1056" s="19" t="s">
        <v>2462</v>
      </c>
      <c r="I1056" s="19" t="s">
        <v>2463</v>
      </c>
      <c r="J1056" s="19">
        <v>30</v>
      </c>
      <c r="K1056" s="19" t="s">
        <v>39</v>
      </c>
      <c r="L1056" s="19">
        <v>30</v>
      </c>
      <c r="M1056" s="16" t="s">
        <v>1098</v>
      </c>
      <c r="N1056" s="16" t="s">
        <v>1098</v>
      </c>
      <c r="O1056" s="16"/>
      <c r="P1056" s="16"/>
      <c r="Q1056" s="19" t="s">
        <v>33</v>
      </c>
      <c r="R1056" s="19" t="s">
        <v>1102</v>
      </c>
      <c r="S1056" s="19" t="s">
        <v>34</v>
      </c>
    </row>
    <row r="1057" ht="78" customHeight="1" spans="1:19">
      <c r="A1057" s="16">
        <v>591</v>
      </c>
      <c r="B1057" s="29" t="s">
        <v>1096</v>
      </c>
      <c r="C1057" s="15" t="s">
        <v>2464</v>
      </c>
      <c r="D1057" s="16" t="s">
        <v>1098</v>
      </c>
      <c r="E1057" s="19" t="s">
        <v>734</v>
      </c>
      <c r="F1057" s="19" t="s">
        <v>28</v>
      </c>
      <c r="G1057" s="19" t="s">
        <v>363</v>
      </c>
      <c r="H1057" s="19" t="s">
        <v>34</v>
      </c>
      <c r="I1057" s="19" t="s">
        <v>2465</v>
      </c>
      <c r="J1057" s="19">
        <v>29</v>
      </c>
      <c r="K1057" s="19" t="s">
        <v>59</v>
      </c>
      <c r="L1057" s="19">
        <v>29</v>
      </c>
      <c r="M1057" s="16" t="s">
        <v>1098</v>
      </c>
      <c r="N1057" s="16" t="s">
        <v>1098</v>
      </c>
      <c r="O1057" s="16"/>
      <c r="P1057" s="16"/>
      <c r="Q1057" s="19" t="s">
        <v>33</v>
      </c>
      <c r="R1057" s="19" t="s">
        <v>1102</v>
      </c>
      <c r="S1057" s="19" t="s">
        <v>34</v>
      </c>
    </row>
    <row r="1058" ht="40" customHeight="1" spans="1:19">
      <c r="A1058" s="16">
        <v>592</v>
      </c>
      <c r="B1058" s="29" t="s">
        <v>1096</v>
      </c>
      <c r="C1058" s="15" t="s">
        <v>2466</v>
      </c>
      <c r="D1058" s="16" t="s">
        <v>1098</v>
      </c>
      <c r="E1058" s="19" t="s">
        <v>734</v>
      </c>
      <c r="F1058" s="15" t="s">
        <v>73</v>
      </c>
      <c r="G1058" s="30" t="s">
        <v>333</v>
      </c>
      <c r="H1058" s="19" t="s">
        <v>2467</v>
      </c>
      <c r="I1058" s="19" t="s">
        <v>2468</v>
      </c>
      <c r="J1058" s="19">
        <v>54</v>
      </c>
      <c r="K1058" s="30" t="s">
        <v>39</v>
      </c>
      <c r="L1058" s="63">
        <v>54</v>
      </c>
      <c r="M1058" s="16" t="s">
        <v>1098</v>
      </c>
      <c r="N1058" s="16" t="s">
        <v>1098</v>
      </c>
      <c r="O1058" s="16"/>
      <c r="P1058" s="16"/>
      <c r="Q1058" s="19" t="s">
        <v>33</v>
      </c>
      <c r="R1058" s="19" t="s">
        <v>1102</v>
      </c>
      <c r="S1058" s="19" t="s">
        <v>34</v>
      </c>
    </row>
    <row r="1059" ht="40" customHeight="1" spans="1:19">
      <c r="A1059" s="16">
        <v>593</v>
      </c>
      <c r="B1059" s="29" t="s">
        <v>1096</v>
      </c>
      <c r="C1059" s="15" t="s">
        <v>2469</v>
      </c>
      <c r="D1059" s="16" t="s">
        <v>1098</v>
      </c>
      <c r="E1059" s="19" t="s">
        <v>734</v>
      </c>
      <c r="F1059" s="19" t="s">
        <v>722</v>
      </c>
      <c r="G1059" s="19" t="s">
        <v>723</v>
      </c>
      <c r="H1059" s="19" t="s">
        <v>34</v>
      </c>
      <c r="I1059" s="19" t="s">
        <v>2470</v>
      </c>
      <c r="J1059" s="19">
        <f>20+9.52</f>
        <v>29.52</v>
      </c>
      <c r="K1059" s="19" t="s">
        <v>2471</v>
      </c>
      <c r="L1059" s="19">
        <f>20+9.52</f>
        <v>29.52</v>
      </c>
      <c r="M1059" s="16" t="s">
        <v>1098</v>
      </c>
      <c r="N1059" s="16" t="s">
        <v>1098</v>
      </c>
      <c r="O1059" s="16"/>
      <c r="P1059" s="16"/>
      <c r="Q1059" s="19" t="s">
        <v>33</v>
      </c>
      <c r="R1059" s="19" t="s">
        <v>1102</v>
      </c>
      <c r="S1059" s="19" t="s">
        <v>34</v>
      </c>
    </row>
    <row r="1060" ht="40" customHeight="1" spans="1:19">
      <c r="A1060" s="16">
        <v>594</v>
      </c>
      <c r="B1060" s="29" t="s">
        <v>1096</v>
      </c>
      <c r="C1060" s="15" t="s">
        <v>2472</v>
      </c>
      <c r="D1060" s="16" t="s">
        <v>1098</v>
      </c>
      <c r="E1060" s="19" t="s">
        <v>734</v>
      </c>
      <c r="F1060" s="19" t="s">
        <v>64</v>
      </c>
      <c r="G1060" s="19" t="s">
        <v>246</v>
      </c>
      <c r="H1060" s="19" t="s">
        <v>34</v>
      </c>
      <c r="I1060" s="19" t="s">
        <v>2473</v>
      </c>
      <c r="J1060" s="19">
        <v>175</v>
      </c>
      <c r="K1060" s="19" t="s">
        <v>885</v>
      </c>
      <c r="L1060" s="19">
        <v>175</v>
      </c>
      <c r="M1060" s="16" t="s">
        <v>1098</v>
      </c>
      <c r="N1060" s="16" t="s">
        <v>1098</v>
      </c>
      <c r="O1060" s="16"/>
      <c r="P1060" s="16"/>
      <c r="Q1060" s="19" t="s">
        <v>33</v>
      </c>
      <c r="R1060" s="19" t="s">
        <v>1102</v>
      </c>
      <c r="S1060" s="19" t="s">
        <v>34</v>
      </c>
    </row>
    <row r="1061" ht="40" customHeight="1" spans="1:19">
      <c r="A1061" s="16">
        <v>595</v>
      </c>
      <c r="B1061" s="29" t="s">
        <v>1096</v>
      </c>
      <c r="C1061" s="15" t="s">
        <v>2474</v>
      </c>
      <c r="D1061" s="16" t="s">
        <v>1098</v>
      </c>
      <c r="E1061" s="19" t="s">
        <v>734</v>
      </c>
      <c r="F1061" s="19" t="s">
        <v>1054</v>
      </c>
      <c r="G1061" s="19" t="s">
        <v>228</v>
      </c>
      <c r="H1061" s="19" t="s">
        <v>34</v>
      </c>
      <c r="I1061" s="19" t="s">
        <v>2475</v>
      </c>
      <c r="J1061" s="19">
        <v>196</v>
      </c>
      <c r="K1061" s="19" t="s">
        <v>885</v>
      </c>
      <c r="L1061" s="19">
        <v>196</v>
      </c>
      <c r="M1061" s="16" t="s">
        <v>1098</v>
      </c>
      <c r="N1061" s="16" t="s">
        <v>1098</v>
      </c>
      <c r="O1061" s="16"/>
      <c r="P1061" s="16"/>
      <c r="Q1061" s="19" t="s">
        <v>33</v>
      </c>
      <c r="R1061" s="19" t="s">
        <v>1102</v>
      </c>
      <c r="S1061" s="19" t="s">
        <v>34</v>
      </c>
    </row>
    <row r="1062" ht="40" customHeight="1" spans="1:19">
      <c r="A1062" s="16">
        <v>596</v>
      </c>
      <c r="B1062" s="29" t="s">
        <v>1096</v>
      </c>
      <c r="C1062" s="15" t="s">
        <v>2476</v>
      </c>
      <c r="D1062" s="16" t="s">
        <v>1098</v>
      </c>
      <c r="E1062" s="19" t="s">
        <v>734</v>
      </c>
      <c r="F1062" s="19" t="s">
        <v>36</v>
      </c>
      <c r="G1062" s="19" t="s">
        <v>37</v>
      </c>
      <c r="H1062" s="19" t="s">
        <v>34</v>
      </c>
      <c r="I1062" s="19" t="s">
        <v>2477</v>
      </c>
      <c r="J1062" s="19">
        <v>90</v>
      </c>
      <c r="K1062" s="19" t="s">
        <v>720</v>
      </c>
      <c r="L1062" s="19">
        <v>90</v>
      </c>
      <c r="M1062" s="16" t="s">
        <v>1098</v>
      </c>
      <c r="N1062" s="16" t="s">
        <v>1098</v>
      </c>
      <c r="O1062" s="16"/>
      <c r="P1062" s="16"/>
      <c r="Q1062" s="19" t="s">
        <v>33</v>
      </c>
      <c r="R1062" s="19" t="s">
        <v>1102</v>
      </c>
      <c r="S1062" s="19" t="s">
        <v>34</v>
      </c>
    </row>
    <row r="1063" ht="40" customHeight="1" spans="1:19">
      <c r="A1063" s="16">
        <v>597</v>
      </c>
      <c r="B1063" s="29" t="s">
        <v>1096</v>
      </c>
      <c r="C1063" s="15" t="s">
        <v>2478</v>
      </c>
      <c r="D1063" s="16" t="s">
        <v>1098</v>
      </c>
      <c r="E1063" s="19" t="s">
        <v>734</v>
      </c>
      <c r="F1063" s="19" t="s">
        <v>120</v>
      </c>
      <c r="G1063" s="30" t="s">
        <v>544</v>
      </c>
      <c r="H1063" s="19" t="s">
        <v>34</v>
      </c>
      <c r="I1063" s="30" t="s">
        <v>2479</v>
      </c>
      <c r="J1063" s="19">
        <v>8.5859</v>
      </c>
      <c r="K1063" s="19" t="s">
        <v>885</v>
      </c>
      <c r="L1063" s="19">
        <v>11.8</v>
      </c>
      <c r="M1063" s="16" t="s">
        <v>1098</v>
      </c>
      <c r="N1063" s="16" t="s">
        <v>1098</v>
      </c>
      <c r="O1063" s="16"/>
      <c r="P1063" s="16"/>
      <c r="Q1063" s="19" t="s">
        <v>33</v>
      </c>
      <c r="R1063" s="19" t="s">
        <v>1102</v>
      </c>
      <c r="S1063" s="19" t="s">
        <v>34</v>
      </c>
    </row>
    <row r="1064" s="1" customFormat="1" ht="50" customHeight="1" spans="1:19">
      <c r="A1064" s="16">
        <v>598</v>
      </c>
      <c r="B1064" s="39" t="s">
        <v>1096</v>
      </c>
      <c r="C1064" s="15" t="s">
        <v>2480</v>
      </c>
      <c r="D1064" s="45" t="s">
        <v>1098</v>
      </c>
      <c r="E1064" s="32" t="s">
        <v>734</v>
      </c>
      <c r="F1064" s="32" t="s">
        <v>120</v>
      </c>
      <c r="G1064" s="65" t="s">
        <v>124</v>
      </c>
      <c r="H1064" s="32" t="s">
        <v>34</v>
      </c>
      <c r="I1064" s="65" t="s">
        <v>2481</v>
      </c>
      <c r="J1064" s="32">
        <f>2.93+6.07</f>
        <v>9</v>
      </c>
      <c r="K1064" s="19" t="s">
        <v>2482</v>
      </c>
      <c r="L1064" s="32">
        <f>2.93+6.07</f>
        <v>9</v>
      </c>
      <c r="M1064" s="45" t="s">
        <v>1098</v>
      </c>
      <c r="N1064" s="45" t="s">
        <v>1098</v>
      </c>
      <c r="O1064" s="45"/>
      <c r="P1064" s="45"/>
      <c r="Q1064" s="32" t="s">
        <v>33</v>
      </c>
      <c r="R1064" s="32" t="s">
        <v>1102</v>
      </c>
      <c r="S1064" s="32" t="s">
        <v>34</v>
      </c>
    </row>
    <row r="1065" ht="50" customHeight="1" spans="1:19">
      <c r="A1065" s="16">
        <v>599</v>
      </c>
      <c r="B1065" s="29" t="s">
        <v>1096</v>
      </c>
      <c r="C1065" s="15" t="s">
        <v>2483</v>
      </c>
      <c r="D1065" s="16" t="s">
        <v>1098</v>
      </c>
      <c r="E1065" s="19" t="s">
        <v>734</v>
      </c>
      <c r="F1065" s="19" t="s">
        <v>120</v>
      </c>
      <c r="G1065" s="30" t="s">
        <v>121</v>
      </c>
      <c r="H1065" s="19" t="s">
        <v>34</v>
      </c>
      <c r="I1065" s="30" t="s">
        <v>2484</v>
      </c>
      <c r="J1065" s="19">
        <v>105</v>
      </c>
      <c r="K1065" s="19" t="s">
        <v>885</v>
      </c>
      <c r="L1065" s="19">
        <v>105</v>
      </c>
      <c r="M1065" s="16" t="s">
        <v>1098</v>
      </c>
      <c r="N1065" s="16" t="s">
        <v>1098</v>
      </c>
      <c r="O1065" s="16"/>
      <c r="P1065" s="16"/>
      <c r="Q1065" s="19" t="s">
        <v>33</v>
      </c>
      <c r="R1065" s="19" t="s">
        <v>1102</v>
      </c>
      <c r="S1065" s="19" t="s">
        <v>34</v>
      </c>
    </row>
    <row r="1066" ht="62" customHeight="1" spans="1:19">
      <c r="A1066" s="16">
        <v>600</v>
      </c>
      <c r="B1066" s="29" t="s">
        <v>1096</v>
      </c>
      <c r="C1066" s="15" t="s">
        <v>2485</v>
      </c>
      <c r="D1066" s="16" t="s">
        <v>1098</v>
      </c>
      <c r="E1066" s="19" t="s">
        <v>734</v>
      </c>
      <c r="F1066" s="19" t="s">
        <v>120</v>
      </c>
      <c r="G1066" s="30" t="s">
        <v>552</v>
      </c>
      <c r="H1066" s="19" t="s">
        <v>2486</v>
      </c>
      <c r="I1066" s="30" t="s">
        <v>2487</v>
      </c>
      <c r="J1066" s="19">
        <v>175</v>
      </c>
      <c r="K1066" s="19" t="s">
        <v>1646</v>
      </c>
      <c r="L1066" s="19">
        <v>175</v>
      </c>
      <c r="M1066" s="16" t="s">
        <v>1098</v>
      </c>
      <c r="N1066" s="16" t="s">
        <v>1098</v>
      </c>
      <c r="O1066" s="16"/>
      <c r="P1066" s="16"/>
      <c r="Q1066" s="19" t="s">
        <v>33</v>
      </c>
      <c r="R1066" s="19" t="s">
        <v>1102</v>
      </c>
      <c r="S1066" s="19" t="s">
        <v>34</v>
      </c>
    </row>
    <row r="1067" ht="62" customHeight="1" spans="1:19">
      <c r="A1067" s="16">
        <v>601</v>
      </c>
      <c r="B1067" s="29" t="s">
        <v>1096</v>
      </c>
      <c r="C1067" s="15" t="s">
        <v>2488</v>
      </c>
      <c r="D1067" s="16" t="s">
        <v>1098</v>
      </c>
      <c r="E1067" s="19" t="s">
        <v>734</v>
      </c>
      <c r="F1067" s="19" t="s">
        <v>28</v>
      </c>
      <c r="G1067" s="25" t="s">
        <v>2489</v>
      </c>
      <c r="H1067" s="19" t="s">
        <v>34</v>
      </c>
      <c r="I1067" s="30" t="s">
        <v>2490</v>
      </c>
      <c r="J1067" s="19">
        <v>12.6</v>
      </c>
      <c r="K1067" s="19" t="s">
        <v>885</v>
      </c>
      <c r="L1067" s="63">
        <v>12.6</v>
      </c>
      <c r="M1067" s="16" t="s">
        <v>1098</v>
      </c>
      <c r="N1067" s="16" t="s">
        <v>1098</v>
      </c>
      <c r="O1067" s="16"/>
      <c r="P1067" s="16"/>
      <c r="Q1067" s="19" t="s">
        <v>33</v>
      </c>
      <c r="R1067" s="19" t="s">
        <v>1102</v>
      </c>
      <c r="S1067" s="19" t="s">
        <v>34</v>
      </c>
    </row>
    <row r="1068" ht="62" customHeight="1" spans="1:19">
      <c r="A1068" s="16">
        <v>602</v>
      </c>
      <c r="B1068" s="29" t="s">
        <v>1096</v>
      </c>
      <c r="C1068" s="15" t="s">
        <v>2491</v>
      </c>
      <c r="D1068" s="16" t="s">
        <v>1098</v>
      </c>
      <c r="E1068" s="19" t="s">
        <v>734</v>
      </c>
      <c r="F1068" s="19" t="s">
        <v>28</v>
      </c>
      <c r="G1068" s="19" t="s">
        <v>105</v>
      </c>
      <c r="H1068" s="19" t="s">
        <v>34</v>
      </c>
      <c r="I1068" s="19" t="s">
        <v>2492</v>
      </c>
      <c r="J1068" s="19">
        <v>30</v>
      </c>
      <c r="K1068" s="19" t="s">
        <v>885</v>
      </c>
      <c r="L1068" s="63">
        <v>30</v>
      </c>
      <c r="M1068" s="16" t="s">
        <v>1098</v>
      </c>
      <c r="N1068" s="16" t="s">
        <v>1098</v>
      </c>
      <c r="O1068" s="16"/>
      <c r="P1068" s="16"/>
      <c r="Q1068" s="19" t="s">
        <v>33</v>
      </c>
      <c r="R1068" s="19" t="s">
        <v>1102</v>
      </c>
      <c r="S1068" s="19" t="s">
        <v>34</v>
      </c>
    </row>
    <row r="1069" ht="62" customHeight="1" spans="1:19">
      <c r="A1069" s="16">
        <v>603</v>
      </c>
      <c r="B1069" s="29" t="s">
        <v>1096</v>
      </c>
      <c r="C1069" s="15" t="s">
        <v>2493</v>
      </c>
      <c r="D1069" s="16" t="s">
        <v>1098</v>
      </c>
      <c r="E1069" s="19" t="s">
        <v>734</v>
      </c>
      <c r="F1069" s="19" t="s">
        <v>41</v>
      </c>
      <c r="G1069" s="19" t="s">
        <v>509</v>
      </c>
      <c r="H1069" s="19" t="s">
        <v>34</v>
      </c>
      <c r="I1069" s="30" t="s">
        <v>2494</v>
      </c>
      <c r="J1069" s="19">
        <v>81</v>
      </c>
      <c r="K1069" s="19" t="s">
        <v>885</v>
      </c>
      <c r="L1069" s="19">
        <v>81</v>
      </c>
      <c r="M1069" s="16" t="s">
        <v>1098</v>
      </c>
      <c r="N1069" s="16" t="s">
        <v>1098</v>
      </c>
      <c r="O1069" s="16"/>
      <c r="P1069" s="16"/>
      <c r="Q1069" s="19" t="s">
        <v>33</v>
      </c>
      <c r="R1069" s="19" t="s">
        <v>1102</v>
      </c>
      <c r="S1069" s="19" t="s">
        <v>34</v>
      </c>
    </row>
    <row r="1070" ht="62" customHeight="1" spans="1:19">
      <c r="A1070" s="16">
        <v>604</v>
      </c>
      <c r="B1070" s="29" t="s">
        <v>1096</v>
      </c>
      <c r="C1070" s="15" t="s">
        <v>2495</v>
      </c>
      <c r="D1070" s="16" t="s">
        <v>1098</v>
      </c>
      <c r="E1070" s="19" t="s">
        <v>734</v>
      </c>
      <c r="F1070" s="15" t="s">
        <v>51</v>
      </c>
      <c r="G1070" s="30" t="s">
        <v>2075</v>
      </c>
      <c r="H1070" s="19" t="s">
        <v>34</v>
      </c>
      <c r="I1070" s="30" t="s">
        <v>2496</v>
      </c>
      <c r="J1070" s="19">
        <v>25.2</v>
      </c>
      <c r="K1070" s="19" t="s">
        <v>885</v>
      </c>
      <c r="L1070" s="63">
        <v>25.2</v>
      </c>
      <c r="M1070" s="16" t="s">
        <v>1098</v>
      </c>
      <c r="N1070" s="16" t="s">
        <v>1098</v>
      </c>
      <c r="O1070" s="16"/>
      <c r="P1070" s="16"/>
      <c r="Q1070" s="19" t="s">
        <v>33</v>
      </c>
      <c r="R1070" s="19" t="s">
        <v>1102</v>
      </c>
      <c r="S1070" s="19" t="s">
        <v>34</v>
      </c>
    </row>
    <row r="1071" ht="62" customHeight="1" spans="1:19">
      <c r="A1071" s="16">
        <v>605</v>
      </c>
      <c r="B1071" s="29" t="s">
        <v>1096</v>
      </c>
      <c r="C1071" s="15" t="s">
        <v>2497</v>
      </c>
      <c r="D1071" s="16" t="s">
        <v>1098</v>
      </c>
      <c r="E1071" s="19" t="s">
        <v>734</v>
      </c>
      <c r="F1071" s="19" t="s">
        <v>56</v>
      </c>
      <c r="G1071" s="19" t="s">
        <v>470</v>
      </c>
      <c r="H1071" s="19" t="s">
        <v>34</v>
      </c>
      <c r="I1071" s="30" t="s">
        <v>2498</v>
      </c>
      <c r="J1071" s="19">
        <v>82.5</v>
      </c>
      <c r="K1071" s="19" t="s">
        <v>720</v>
      </c>
      <c r="L1071" s="63">
        <v>82.5</v>
      </c>
      <c r="M1071" s="16" t="s">
        <v>1098</v>
      </c>
      <c r="N1071" s="16" t="s">
        <v>1098</v>
      </c>
      <c r="O1071" s="16"/>
      <c r="P1071" s="16"/>
      <c r="Q1071" s="19" t="s">
        <v>33</v>
      </c>
      <c r="R1071" s="19" t="s">
        <v>1102</v>
      </c>
      <c r="S1071" s="19" t="s">
        <v>34</v>
      </c>
    </row>
    <row r="1072" ht="62" customHeight="1" spans="1:19">
      <c r="A1072" s="16">
        <v>606</v>
      </c>
      <c r="B1072" s="29" t="s">
        <v>1096</v>
      </c>
      <c r="C1072" s="15" t="s">
        <v>2499</v>
      </c>
      <c r="D1072" s="16" t="s">
        <v>1098</v>
      </c>
      <c r="E1072" s="19" t="s">
        <v>734</v>
      </c>
      <c r="F1072" s="19" t="s">
        <v>56</v>
      </c>
      <c r="G1072" s="19" t="s">
        <v>470</v>
      </c>
      <c r="H1072" s="19" t="s">
        <v>34</v>
      </c>
      <c r="I1072" s="30" t="s">
        <v>2500</v>
      </c>
      <c r="J1072" s="19">
        <v>14</v>
      </c>
      <c r="K1072" s="19" t="s">
        <v>885</v>
      </c>
      <c r="L1072" s="63">
        <v>14</v>
      </c>
      <c r="M1072" s="16" t="s">
        <v>1098</v>
      </c>
      <c r="N1072" s="16" t="s">
        <v>1098</v>
      </c>
      <c r="O1072" s="16"/>
      <c r="P1072" s="16"/>
      <c r="Q1072" s="19" t="s">
        <v>33</v>
      </c>
      <c r="R1072" s="19" t="s">
        <v>1102</v>
      </c>
      <c r="S1072" s="19" t="s">
        <v>34</v>
      </c>
    </row>
    <row r="1073" ht="62" customHeight="1" spans="1:19">
      <c r="A1073" s="16">
        <v>607</v>
      </c>
      <c r="B1073" s="29" t="s">
        <v>1096</v>
      </c>
      <c r="C1073" s="15" t="s">
        <v>2501</v>
      </c>
      <c r="D1073" s="16" t="s">
        <v>1098</v>
      </c>
      <c r="E1073" s="19" t="s">
        <v>734</v>
      </c>
      <c r="F1073" s="19" t="s">
        <v>56</v>
      </c>
      <c r="G1073" s="19" t="s">
        <v>476</v>
      </c>
      <c r="H1073" s="19" t="s">
        <v>2502</v>
      </c>
      <c r="I1073" s="19" t="s">
        <v>2503</v>
      </c>
      <c r="J1073" s="19">
        <v>36</v>
      </c>
      <c r="K1073" s="19" t="s">
        <v>885</v>
      </c>
      <c r="L1073" s="19">
        <v>36</v>
      </c>
      <c r="M1073" s="16" t="s">
        <v>1098</v>
      </c>
      <c r="N1073" s="16" t="s">
        <v>1098</v>
      </c>
      <c r="O1073" s="16"/>
      <c r="P1073" s="16"/>
      <c r="Q1073" s="19" t="s">
        <v>33</v>
      </c>
      <c r="R1073" s="19" t="s">
        <v>1102</v>
      </c>
      <c r="S1073" s="19" t="s">
        <v>34</v>
      </c>
    </row>
    <row r="1074" ht="62" customHeight="1" spans="1:19">
      <c r="A1074" s="16">
        <v>608</v>
      </c>
      <c r="B1074" s="29" t="s">
        <v>1096</v>
      </c>
      <c r="C1074" s="15" t="s">
        <v>2504</v>
      </c>
      <c r="D1074" s="16" t="s">
        <v>1098</v>
      </c>
      <c r="E1074" s="19" t="s">
        <v>734</v>
      </c>
      <c r="F1074" s="19" t="s">
        <v>56</v>
      </c>
      <c r="G1074" s="19" t="s">
        <v>210</v>
      </c>
      <c r="H1074" s="19" t="s">
        <v>34</v>
      </c>
      <c r="I1074" s="19" t="s">
        <v>2505</v>
      </c>
      <c r="J1074" s="41">
        <v>142.4776</v>
      </c>
      <c r="K1074" s="19" t="s">
        <v>885</v>
      </c>
      <c r="L1074" s="63">
        <v>143.5</v>
      </c>
      <c r="M1074" s="16" t="s">
        <v>1098</v>
      </c>
      <c r="N1074" s="16" t="s">
        <v>1098</v>
      </c>
      <c r="O1074" s="16"/>
      <c r="P1074" s="16"/>
      <c r="Q1074" s="19" t="s">
        <v>33</v>
      </c>
      <c r="R1074" s="19" t="s">
        <v>1102</v>
      </c>
      <c r="S1074" s="19" t="s">
        <v>34</v>
      </c>
    </row>
    <row r="1075" ht="62" customHeight="1" spans="1:19">
      <c r="A1075" s="16">
        <v>609</v>
      </c>
      <c r="B1075" s="29" t="s">
        <v>1096</v>
      </c>
      <c r="C1075" s="15" t="s">
        <v>2506</v>
      </c>
      <c r="D1075" s="16" t="s">
        <v>1098</v>
      </c>
      <c r="E1075" s="19" t="s">
        <v>734</v>
      </c>
      <c r="F1075" s="19" t="s">
        <v>56</v>
      </c>
      <c r="G1075" s="30" t="s">
        <v>476</v>
      </c>
      <c r="H1075" s="19" t="s">
        <v>34</v>
      </c>
      <c r="I1075" s="63" t="s">
        <v>2507</v>
      </c>
      <c r="J1075" s="19">
        <v>75</v>
      </c>
      <c r="K1075" s="19" t="s">
        <v>885</v>
      </c>
      <c r="L1075" s="63">
        <v>75</v>
      </c>
      <c r="M1075" s="16" t="s">
        <v>1098</v>
      </c>
      <c r="N1075" s="16" t="s">
        <v>1098</v>
      </c>
      <c r="O1075" s="16"/>
      <c r="P1075" s="16"/>
      <c r="Q1075" s="19" t="s">
        <v>33</v>
      </c>
      <c r="R1075" s="19" t="s">
        <v>1102</v>
      </c>
      <c r="S1075" s="19" t="s">
        <v>34</v>
      </c>
    </row>
    <row r="1076" ht="62" customHeight="1" spans="1:19">
      <c r="A1076" s="16">
        <v>610</v>
      </c>
      <c r="B1076" s="29" t="s">
        <v>1096</v>
      </c>
      <c r="C1076" s="15" t="s">
        <v>2508</v>
      </c>
      <c r="D1076" s="16" t="s">
        <v>1098</v>
      </c>
      <c r="E1076" s="19" t="s">
        <v>734</v>
      </c>
      <c r="F1076" s="19" t="s">
        <v>56</v>
      </c>
      <c r="G1076" s="19" t="s">
        <v>194</v>
      </c>
      <c r="H1076" s="19" t="s">
        <v>34</v>
      </c>
      <c r="I1076" s="19" t="s">
        <v>2509</v>
      </c>
      <c r="J1076" s="41">
        <v>16.37</v>
      </c>
      <c r="K1076" s="19" t="s">
        <v>1646</v>
      </c>
      <c r="L1076" s="63">
        <v>16.4</v>
      </c>
      <c r="M1076" s="16" t="s">
        <v>1098</v>
      </c>
      <c r="N1076" s="16" t="s">
        <v>1098</v>
      </c>
      <c r="O1076" s="16"/>
      <c r="P1076" s="16"/>
      <c r="Q1076" s="19" t="s">
        <v>33</v>
      </c>
      <c r="R1076" s="19" t="s">
        <v>1102</v>
      </c>
      <c r="S1076" s="19" t="s">
        <v>34</v>
      </c>
    </row>
    <row r="1077" ht="45" customHeight="1" spans="1:19">
      <c r="A1077" s="16">
        <v>611</v>
      </c>
      <c r="B1077" s="29" t="s">
        <v>1096</v>
      </c>
      <c r="C1077" s="15" t="s">
        <v>2510</v>
      </c>
      <c r="D1077" s="16" t="s">
        <v>1098</v>
      </c>
      <c r="E1077" s="19" t="s">
        <v>734</v>
      </c>
      <c r="F1077" s="15" t="s">
        <v>51</v>
      </c>
      <c r="G1077" s="19" t="s">
        <v>785</v>
      </c>
      <c r="H1077" s="19" t="s">
        <v>2511</v>
      </c>
      <c r="I1077" s="19" t="s">
        <v>2512</v>
      </c>
      <c r="J1077" s="19">
        <v>8.88</v>
      </c>
      <c r="K1077" s="19" t="s">
        <v>1646</v>
      </c>
      <c r="L1077" s="19">
        <v>8.88</v>
      </c>
      <c r="M1077" s="16" t="s">
        <v>1098</v>
      </c>
      <c r="N1077" s="16" t="s">
        <v>1098</v>
      </c>
      <c r="O1077" s="16"/>
      <c r="P1077" s="16"/>
      <c r="Q1077" s="19" t="s">
        <v>33</v>
      </c>
      <c r="R1077" s="19" t="s">
        <v>1102</v>
      </c>
      <c r="S1077" s="19" t="s">
        <v>34</v>
      </c>
    </row>
    <row r="1078" ht="45" customHeight="1" spans="1:19">
      <c r="A1078" s="16">
        <v>612</v>
      </c>
      <c r="B1078" s="29" t="s">
        <v>1096</v>
      </c>
      <c r="C1078" s="15" t="s">
        <v>2513</v>
      </c>
      <c r="D1078" s="16" t="s">
        <v>1098</v>
      </c>
      <c r="E1078" s="19" t="s">
        <v>734</v>
      </c>
      <c r="F1078" s="19" t="s">
        <v>56</v>
      </c>
      <c r="G1078" s="19" t="s">
        <v>470</v>
      </c>
      <c r="H1078" s="19" t="s">
        <v>34</v>
      </c>
      <c r="I1078" s="19" t="s">
        <v>2514</v>
      </c>
      <c r="J1078" s="19">
        <v>7.8</v>
      </c>
      <c r="K1078" s="19" t="s">
        <v>885</v>
      </c>
      <c r="L1078" s="19">
        <v>7.8</v>
      </c>
      <c r="M1078" s="16" t="s">
        <v>1098</v>
      </c>
      <c r="N1078" s="16" t="s">
        <v>1098</v>
      </c>
      <c r="O1078" s="16"/>
      <c r="P1078" s="16"/>
      <c r="Q1078" s="19" t="s">
        <v>33</v>
      </c>
      <c r="R1078" s="19" t="s">
        <v>1102</v>
      </c>
      <c r="S1078" s="19" t="s">
        <v>34</v>
      </c>
    </row>
    <row r="1079" ht="45" customHeight="1" spans="1:19">
      <c r="A1079" s="16">
        <v>613</v>
      </c>
      <c r="B1079" s="29" t="s">
        <v>1096</v>
      </c>
      <c r="C1079" s="15" t="s">
        <v>2515</v>
      </c>
      <c r="D1079" s="16" t="s">
        <v>1098</v>
      </c>
      <c r="E1079" s="19" t="s">
        <v>734</v>
      </c>
      <c r="F1079" s="19" t="s">
        <v>36</v>
      </c>
      <c r="G1079" s="19" t="s">
        <v>37</v>
      </c>
      <c r="H1079" s="19" t="s">
        <v>34</v>
      </c>
      <c r="I1079" s="19" t="s">
        <v>2516</v>
      </c>
      <c r="J1079" s="19">
        <v>1.2</v>
      </c>
      <c r="K1079" s="19" t="s">
        <v>885</v>
      </c>
      <c r="L1079" s="19">
        <v>1.2</v>
      </c>
      <c r="M1079" s="16" t="s">
        <v>1098</v>
      </c>
      <c r="N1079" s="16" t="s">
        <v>1098</v>
      </c>
      <c r="O1079" s="16"/>
      <c r="P1079" s="16"/>
      <c r="Q1079" s="19" t="s">
        <v>33</v>
      </c>
      <c r="R1079" s="19" t="s">
        <v>1102</v>
      </c>
      <c r="S1079" s="19" t="s">
        <v>34</v>
      </c>
    </row>
    <row r="1080" s="1" customFormat="1" ht="78" customHeight="1" spans="1:19">
      <c r="A1080" s="16">
        <v>614</v>
      </c>
      <c r="B1080" s="39" t="s">
        <v>1096</v>
      </c>
      <c r="C1080" s="15" t="s">
        <v>2517</v>
      </c>
      <c r="D1080" s="45" t="s">
        <v>1098</v>
      </c>
      <c r="E1080" s="32" t="s">
        <v>734</v>
      </c>
      <c r="F1080" s="32" t="s">
        <v>36</v>
      </c>
      <c r="G1080" s="32" t="s">
        <v>290</v>
      </c>
      <c r="H1080" s="32" t="s">
        <v>2518</v>
      </c>
      <c r="I1080" s="19" t="s">
        <v>2519</v>
      </c>
      <c r="J1080" s="32">
        <f>9.2+25</f>
        <v>34.2</v>
      </c>
      <c r="K1080" s="19" t="s">
        <v>2520</v>
      </c>
      <c r="L1080" s="32">
        <f>9.2+25</f>
        <v>34.2</v>
      </c>
      <c r="M1080" s="45" t="s">
        <v>1098</v>
      </c>
      <c r="N1080" s="45" t="s">
        <v>1098</v>
      </c>
      <c r="O1080" s="45"/>
      <c r="P1080" s="45"/>
      <c r="Q1080" s="32" t="s">
        <v>33</v>
      </c>
      <c r="R1080" s="32" t="s">
        <v>1102</v>
      </c>
      <c r="S1080" s="32" t="s">
        <v>34</v>
      </c>
    </row>
    <row r="1081" ht="45" customHeight="1" spans="1:19">
      <c r="A1081" s="16">
        <v>615</v>
      </c>
      <c r="B1081" s="29" t="s">
        <v>1096</v>
      </c>
      <c r="C1081" s="15" t="s">
        <v>2521</v>
      </c>
      <c r="D1081" s="16" t="s">
        <v>1098</v>
      </c>
      <c r="E1081" s="19" t="s">
        <v>734</v>
      </c>
      <c r="F1081" s="19" t="s">
        <v>36</v>
      </c>
      <c r="G1081" s="19" t="s">
        <v>836</v>
      </c>
      <c r="H1081" s="19" t="s">
        <v>34</v>
      </c>
      <c r="I1081" s="19" t="s">
        <v>2522</v>
      </c>
      <c r="J1081" s="19">
        <v>1.1</v>
      </c>
      <c r="K1081" s="19" t="s">
        <v>885</v>
      </c>
      <c r="L1081" s="19">
        <v>1.1</v>
      </c>
      <c r="M1081" s="16" t="s">
        <v>1098</v>
      </c>
      <c r="N1081" s="16" t="s">
        <v>1098</v>
      </c>
      <c r="O1081" s="16"/>
      <c r="P1081" s="16"/>
      <c r="Q1081" s="19" t="s">
        <v>33</v>
      </c>
      <c r="R1081" s="19" t="s">
        <v>1102</v>
      </c>
      <c r="S1081" s="19" t="s">
        <v>34</v>
      </c>
    </row>
    <row r="1082" ht="45" customHeight="1" spans="1:19">
      <c r="A1082" s="16">
        <v>616</v>
      </c>
      <c r="B1082" s="29" t="s">
        <v>1096</v>
      </c>
      <c r="C1082" s="15" t="s">
        <v>2523</v>
      </c>
      <c r="D1082" s="16" t="s">
        <v>1098</v>
      </c>
      <c r="E1082" s="19" t="s">
        <v>734</v>
      </c>
      <c r="F1082" s="15" t="s">
        <v>51</v>
      </c>
      <c r="G1082" s="19" t="s">
        <v>526</v>
      </c>
      <c r="H1082" s="19" t="s">
        <v>2524</v>
      </c>
      <c r="I1082" s="19" t="s">
        <v>2525</v>
      </c>
      <c r="J1082" s="19">
        <v>26.7</v>
      </c>
      <c r="K1082" s="19" t="s">
        <v>885</v>
      </c>
      <c r="L1082" s="19">
        <v>26.7</v>
      </c>
      <c r="M1082" s="16" t="s">
        <v>1098</v>
      </c>
      <c r="N1082" s="16" t="s">
        <v>1098</v>
      </c>
      <c r="O1082" s="16"/>
      <c r="P1082" s="16"/>
      <c r="Q1082" s="19" t="s">
        <v>33</v>
      </c>
      <c r="R1082" s="19" t="s">
        <v>1102</v>
      </c>
      <c r="S1082" s="19" t="s">
        <v>34</v>
      </c>
    </row>
    <row r="1083" ht="45" customHeight="1" spans="1:19">
      <c r="A1083" s="16">
        <v>617</v>
      </c>
      <c r="B1083" s="29" t="s">
        <v>1096</v>
      </c>
      <c r="C1083" s="15" t="s">
        <v>2526</v>
      </c>
      <c r="D1083" s="16" t="s">
        <v>1098</v>
      </c>
      <c r="E1083" s="19" t="s">
        <v>734</v>
      </c>
      <c r="F1083" s="19" t="s">
        <v>1054</v>
      </c>
      <c r="G1083" s="19" t="s">
        <v>345</v>
      </c>
      <c r="H1083" s="19" t="s">
        <v>34</v>
      </c>
      <c r="I1083" s="19" t="s">
        <v>2527</v>
      </c>
      <c r="J1083" s="19">
        <v>2.7</v>
      </c>
      <c r="K1083" s="19" t="s">
        <v>885</v>
      </c>
      <c r="L1083" s="19">
        <v>2.7</v>
      </c>
      <c r="M1083" s="16" t="s">
        <v>1098</v>
      </c>
      <c r="N1083" s="16" t="s">
        <v>1098</v>
      </c>
      <c r="O1083" s="16"/>
      <c r="P1083" s="16"/>
      <c r="Q1083" s="19" t="s">
        <v>33</v>
      </c>
      <c r="R1083" s="19" t="s">
        <v>1102</v>
      </c>
      <c r="S1083" s="19" t="s">
        <v>34</v>
      </c>
    </row>
    <row r="1084" ht="45" customHeight="1" spans="1:19">
      <c r="A1084" s="16">
        <v>618</v>
      </c>
      <c r="B1084" s="29" t="s">
        <v>1096</v>
      </c>
      <c r="C1084" s="15" t="s">
        <v>2528</v>
      </c>
      <c r="D1084" s="16" t="s">
        <v>1098</v>
      </c>
      <c r="E1084" s="19" t="s">
        <v>734</v>
      </c>
      <c r="F1084" s="19" t="s">
        <v>1054</v>
      </c>
      <c r="G1084" s="19" t="s">
        <v>228</v>
      </c>
      <c r="H1084" s="19" t="s">
        <v>34</v>
      </c>
      <c r="I1084" s="19" t="s">
        <v>2529</v>
      </c>
      <c r="J1084" s="19">
        <v>3.5</v>
      </c>
      <c r="K1084" s="19" t="s">
        <v>885</v>
      </c>
      <c r="L1084" s="19">
        <v>3.5</v>
      </c>
      <c r="M1084" s="16" t="s">
        <v>1098</v>
      </c>
      <c r="N1084" s="16" t="s">
        <v>1098</v>
      </c>
      <c r="O1084" s="16"/>
      <c r="P1084" s="16"/>
      <c r="Q1084" s="19" t="s">
        <v>33</v>
      </c>
      <c r="R1084" s="19" t="s">
        <v>1102</v>
      </c>
      <c r="S1084" s="19" t="s">
        <v>34</v>
      </c>
    </row>
    <row r="1085" ht="45" customHeight="1" spans="1:19">
      <c r="A1085" s="16">
        <v>619</v>
      </c>
      <c r="B1085" s="29" t="s">
        <v>1096</v>
      </c>
      <c r="C1085" s="15" t="s">
        <v>2530</v>
      </c>
      <c r="D1085" s="16" t="s">
        <v>1098</v>
      </c>
      <c r="E1085" s="19" t="s">
        <v>734</v>
      </c>
      <c r="F1085" s="19" t="s">
        <v>1054</v>
      </c>
      <c r="G1085" s="19" t="s">
        <v>1055</v>
      </c>
      <c r="H1085" s="19" t="s">
        <v>34</v>
      </c>
      <c r="I1085" s="19" t="s">
        <v>2531</v>
      </c>
      <c r="J1085" s="41">
        <v>0.5782</v>
      </c>
      <c r="K1085" s="19" t="s">
        <v>885</v>
      </c>
      <c r="L1085" s="19">
        <v>1.4</v>
      </c>
      <c r="M1085" s="16" t="s">
        <v>1098</v>
      </c>
      <c r="N1085" s="16" t="s">
        <v>1098</v>
      </c>
      <c r="O1085" s="16"/>
      <c r="P1085" s="16"/>
      <c r="Q1085" s="19" t="s">
        <v>33</v>
      </c>
      <c r="R1085" s="19" t="s">
        <v>1102</v>
      </c>
      <c r="S1085" s="19" t="s">
        <v>34</v>
      </c>
    </row>
    <row r="1086" ht="45" customHeight="1" spans="1:19">
      <c r="A1086" s="16">
        <v>620</v>
      </c>
      <c r="B1086" s="29" t="s">
        <v>1096</v>
      </c>
      <c r="C1086" s="15" t="s">
        <v>2532</v>
      </c>
      <c r="D1086" s="16" t="s">
        <v>1098</v>
      </c>
      <c r="E1086" s="19" t="s">
        <v>734</v>
      </c>
      <c r="F1086" s="19" t="s">
        <v>120</v>
      </c>
      <c r="G1086" s="19" t="s">
        <v>124</v>
      </c>
      <c r="H1086" s="19" t="s">
        <v>34</v>
      </c>
      <c r="I1086" s="19" t="s">
        <v>2533</v>
      </c>
      <c r="J1086" s="19">
        <v>1.6</v>
      </c>
      <c r="K1086" s="19" t="s">
        <v>885</v>
      </c>
      <c r="L1086" s="19">
        <v>1.6</v>
      </c>
      <c r="M1086" s="16" t="s">
        <v>1098</v>
      </c>
      <c r="N1086" s="16" t="s">
        <v>1098</v>
      </c>
      <c r="O1086" s="16"/>
      <c r="P1086" s="16"/>
      <c r="Q1086" s="19" t="s">
        <v>33</v>
      </c>
      <c r="R1086" s="19" t="s">
        <v>1102</v>
      </c>
      <c r="S1086" s="19" t="s">
        <v>34</v>
      </c>
    </row>
    <row r="1087" ht="45" customHeight="1" spans="1:19">
      <c r="A1087" s="16">
        <v>621</v>
      </c>
      <c r="B1087" s="29" t="s">
        <v>1096</v>
      </c>
      <c r="C1087" s="15" t="s">
        <v>2534</v>
      </c>
      <c r="D1087" s="16" t="s">
        <v>1098</v>
      </c>
      <c r="E1087" s="19" t="s">
        <v>734</v>
      </c>
      <c r="F1087" s="19" t="s">
        <v>28</v>
      </c>
      <c r="G1087" s="19" t="s">
        <v>273</v>
      </c>
      <c r="H1087" s="19" t="s">
        <v>34</v>
      </c>
      <c r="I1087" s="19" t="s">
        <v>2535</v>
      </c>
      <c r="J1087" s="19">
        <v>4.2</v>
      </c>
      <c r="K1087" s="19" t="s">
        <v>885</v>
      </c>
      <c r="L1087" s="19">
        <v>4.2</v>
      </c>
      <c r="M1087" s="16" t="s">
        <v>1098</v>
      </c>
      <c r="N1087" s="16" t="s">
        <v>1098</v>
      </c>
      <c r="O1087" s="16"/>
      <c r="P1087" s="16"/>
      <c r="Q1087" s="19" t="s">
        <v>33</v>
      </c>
      <c r="R1087" s="19" t="s">
        <v>1102</v>
      </c>
      <c r="S1087" s="19" t="s">
        <v>34</v>
      </c>
    </row>
    <row r="1088" ht="45" customHeight="1" spans="1:19">
      <c r="A1088" s="16">
        <v>622</v>
      </c>
      <c r="B1088" s="29" t="s">
        <v>1096</v>
      </c>
      <c r="C1088" s="15" t="s">
        <v>2536</v>
      </c>
      <c r="D1088" s="16" t="s">
        <v>1098</v>
      </c>
      <c r="E1088" s="19" t="s">
        <v>734</v>
      </c>
      <c r="F1088" s="19" t="s">
        <v>28</v>
      </c>
      <c r="G1088" s="19" t="s">
        <v>279</v>
      </c>
      <c r="H1088" s="19" t="s">
        <v>34</v>
      </c>
      <c r="I1088" s="19" t="s">
        <v>2537</v>
      </c>
      <c r="J1088" s="19">
        <v>3</v>
      </c>
      <c r="K1088" s="19" t="s">
        <v>885</v>
      </c>
      <c r="L1088" s="19">
        <v>3</v>
      </c>
      <c r="M1088" s="16" t="s">
        <v>1098</v>
      </c>
      <c r="N1088" s="16" t="s">
        <v>1098</v>
      </c>
      <c r="O1088" s="16"/>
      <c r="P1088" s="16"/>
      <c r="Q1088" s="19" t="s">
        <v>33</v>
      </c>
      <c r="R1088" s="19" t="s">
        <v>1102</v>
      </c>
      <c r="S1088" s="19" t="s">
        <v>34</v>
      </c>
    </row>
    <row r="1089" ht="45" customHeight="1" spans="1:19">
      <c r="A1089" s="16">
        <v>623</v>
      </c>
      <c r="B1089" s="29" t="s">
        <v>1096</v>
      </c>
      <c r="C1089" s="15" t="s">
        <v>2538</v>
      </c>
      <c r="D1089" s="16" t="s">
        <v>1098</v>
      </c>
      <c r="E1089" s="19" t="s">
        <v>734</v>
      </c>
      <c r="F1089" s="19" t="s">
        <v>28</v>
      </c>
      <c r="G1089" s="19" t="s">
        <v>357</v>
      </c>
      <c r="H1089" s="19" t="s">
        <v>34</v>
      </c>
      <c r="I1089" s="19" t="s">
        <v>2539</v>
      </c>
      <c r="J1089" s="19">
        <v>0.8</v>
      </c>
      <c r="K1089" s="19" t="s">
        <v>885</v>
      </c>
      <c r="L1089" s="19">
        <v>0.8</v>
      </c>
      <c r="M1089" s="16" t="s">
        <v>1098</v>
      </c>
      <c r="N1089" s="16" t="s">
        <v>1098</v>
      </c>
      <c r="O1089" s="16"/>
      <c r="P1089" s="16"/>
      <c r="Q1089" s="19" t="s">
        <v>33</v>
      </c>
      <c r="R1089" s="19" t="s">
        <v>1102</v>
      </c>
      <c r="S1089" s="19" t="s">
        <v>34</v>
      </c>
    </row>
    <row r="1090" ht="45" customHeight="1" spans="1:19">
      <c r="A1090" s="16">
        <v>624</v>
      </c>
      <c r="B1090" s="29" t="s">
        <v>1096</v>
      </c>
      <c r="C1090" s="15" t="s">
        <v>2540</v>
      </c>
      <c r="D1090" s="16" t="s">
        <v>1098</v>
      </c>
      <c r="E1090" s="19" t="s">
        <v>734</v>
      </c>
      <c r="F1090" s="19" t="s">
        <v>28</v>
      </c>
      <c r="G1090" s="19" t="s">
        <v>78</v>
      </c>
      <c r="H1090" s="19" t="s">
        <v>34</v>
      </c>
      <c r="I1090" s="19" t="s">
        <v>2541</v>
      </c>
      <c r="J1090" s="19">
        <v>15.65</v>
      </c>
      <c r="K1090" s="19" t="s">
        <v>885</v>
      </c>
      <c r="L1090" s="19">
        <v>15.65</v>
      </c>
      <c r="M1090" s="16" t="s">
        <v>1098</v>
      </c>
      <c r="N1090" s="16" t="s">
        <v>1098</v>
      </c>
      <c r="O1090" s="16"/>
      <c r="P1090" s="16"/>
      <c r="Q1090" s="19" t="s">
        <v>33</v>
      </c>
      <c r="R1090" s="19" t="s">
        <v>1102</v>
      </c>
      <c r="S1090" s="19" t="s">
        <v>34</v>
      </c>
    </row>
    <row r="1091" ht="45" customHeight="1" spans="1:19">
      <c r="A1091" s="16">
        <v>625</v>
      </c>
      <c r="B1091" s="29" t="s">
        <v>1096</v>
      </c>
      <c r="C1091" s="15" t="s">
        <v>2542</v>
      </c>
      <c r="D1091" s="16" t="s">
        <v>1098</v>
      </c>
      <c r="E1091" s="19" t="s">
        <v>734</v>
      </c>
      <c r="F1091" s="19" t="s">
        <v>28</v>
      </c>
      <c r="G1091" s="19" t="s">
        <v>276</v>
      </c>
      <c r="H1091" s="19" t="s">
        <v>34</v>
      </c>
      <c r="I1091" s="19" t="s">
        <v>2543</v>
      </c>
      <c r="J1091" s="19">
        <v>10.3</v>
      </c>
      <c r="K1091" s="19" t="s">
        <v>885</v>
      </c>
      <c r="L1091" s="19">
        <v>10.3</v>
      </c>
      <c r="M1091" s="16" t="s">
        <v>1098</v>
      </c>
      <c r="N1091" s="16" t="s">
        <v>1098</v>
      </c>
      <c r="O1091" s="16"/>
      <c r="P1091" s="16"/>
      <c r="Q1091" s="19" t="s">
        <v>33</v>
      </c>
      <c r="R1091" s="19" t="s">
        <v>1102</v>
      </c>
      <c r="S1091" s="19" t="s">
        <v>34</v>
      </c>
    </row>
    <row r="1092" ht="81" customHeight="1" spans="1:19">
      <c r="A1092" s="16">
        <v>626</v>
      </c>
      <c r="B1092" s="29" t="s">
        <v>1096</v>
      </c>
      <c r="C1092" s="15" t="s">
        <v>2544</v>
      </c>
      <c r="D1092" s="16" t="s">
        <v>1098</v>
      </c>
      <c r="E1092" s="19" t="s">
        <v>734</v>
      </c>
      <c r="F1092" s="19" t="s">
        <v>28</v>
      </c>
      <c r="G1092" s="19" t="s">
        <v>2545</v>
      </c>
      <c r="H1092" s="19" t="s">
        <v>34</v>
      </c>
      <c r="I1092" s="19" t="s">
        <v>2546</v>
      </c>
      <c r="J1092" s="19">
        <v>7.3</v>
      </c>
      <c r="K1092" s="19" t="s">
        <v>885</v>
      </c>
      <c r="L1092" s="19">
        <v>7.3</v>
      </c>
      <c r="M1092" s="16" t="s">
        <v>1098</v>
      </c>
      <c r="N1092" s="16" t="s">
        <v>1098</v>
      </c>
      <c r="O1092" s="16"/>
      <c r="P1092" s="16"/>
      <c r="Q1092" s="19" t="s">
        <v>33</v>
      </c>
      <c r="R1092" s="19" t="s">
        <v>1102</v>
      </c>
      <c r="S1092" s="19" t="s">
        <v>34</v>
      </c>
    </row>
    <row r="1093" ht="45" customHeight="1" spans="1:19">
      <c r="A1093" s="16">
        <v>627</v>
      </c>
      <c r="B1093" s="29" t="s">
        <v>1096</v>
      </c>
      <c r="C1093" s="15" t="s">
        <v>2547</v>
      </c>
      <c r="D1093" s="16" t="s">
        <v>1098</v>
      </c>
      <c r="E1093" s="19" t="s">
        <v>734</v>
      </c>
      <c r="F1093" s="19" t="s">
        <v>120</v>
      </c>
      <c r="G1093" s="30" t="s">
        <v>121</v>
      </c>
      <c r="H1093" s="19" t="s">
        <v>34</v>
      </c>
      <c r="I1093" s="19" t="s">
        <v>2548</v>
      </c>
      <c r="J1093" s="19">
        <v>16.4</v>
      </c>
      <c r="K1093" s="19" t="s">
        <v>1646</v>
      </c>
      <c r="L1093" s="19">
        <v>16.4</v>
      </c>
      <c r="M1093" s="16" t="s">
        <v>1098</v>
      </c>
      <c r="N1093" s="16" t="s">
        <v>1098</v>
      </c>
      <c r="O1093" s="16"/>
      <c r="P1093" s="16"/>
      <c r="Q1093" s="19" t="s">
        <v>33</v>
      </c>
      <c r="R1093" s="19" t="s">
        <v>1102</v>
      </c>
      <c r="S1093" s="19" t="s">
        <v>34</v>
      </c>
    </row>
    <row r="1094" ht="46" customHeight="1" spans="1:19">
      <c r="A1094" s="16">
        <v>628</v>
      </c>
      <c r="B1094" s="29" t="s">
        <v>1096</v>
      </c>
      <c r="C1094" s="15" t="s">
        <v>2549</v>
      </c>
      <c r="D1094" s="16" t="s">
        <v>1098</v>
      </c>
      <c r="E1094" s="19" t="s">
        <v>734</v>
      </c>
      <c r="F1094" s="19" t="s">
        <v>120</v>
      </c>
      <c r="G1094" s="19" t="s">
        <v>552</v>
      </c>
      <c r="H1094" s="19" t="s">
        <v>34</v>
      </c>
      <c r="I1094" s="19" t="s">
        <v>2550</v>
      </c>
      <c r="J1094" s="19">
        <v>8.8</v>
      </c>
      <c r="K1094" s="19" t="s">
        <v>1646</v>
      </c>
      <c r="L1094" s="19">
        <v>8.8</v>
      </c>
      <c r="M1094" s="16" t="s">
        <v>1098</v>
      </c>
      <c r="N1094" s="16" t="s">
        <v>1098</v>
      </c>
      <c r="O1094" s="16"/>
      <c r="P1094" s="16"/>
      <c r="Q1094" s="19" t="s">
        <v>33</v>
      </c>
      <c r="R1094" s="19" t="s">
        <v>1102</v>
      </c>
      <c r="S1094" s="19" t="s">
        <v>34</v>
      </c>
    </row>
    <row r="1095" ht="46" customHeight="1" spans="1:19">
      <c r="A1095" s="16">
        <v>629</v>
      </c>
      <c r="B1095" s="29" t="s">
        <v>1096</v>
      </c>
      <c r="C1095" s="15" t="s">
        <v>2551</v>
      </c>
      <c r="D1095" s="16" t="s">
        <v>1098</v>
      </c>
      <c r="E1095" s="19" t="s">
        <v>734</v>
      </c>
      <c r="F1095" s="19" t="s">
        <v>64</v>
      </c>
      <c r="G1095" s="19" t="s">
        <v>136</v>
      </c>
      <c r="H1095" s="19" t="s">
        <v>34</v>
      </c>
      <c r="I1095" s="19" t="s">
        <v>2552</v>
      </c>
      <c r="J1095" s="30">
        <v>6.9</v>
      </c>
      <c r="K1095" s="19" t="s">
        <v>1646</v>
      </c>
      <c r="L1095" s="19">
        <v>6.9</v>
      </c>
      <c r="M1095" s="16" t="s">
        <v>1098</v>
      </c>
      <c r="N1095" s="16" t="s">
        <v>1098</v>
      </c>
      <c r="O1095" s="16"/>
      <c r="P1095" s="16"/>
      <c r="Q1095" s="19" t="s">
        <v>33</v>
      </c>
      <c r="R1095" s="19" t="s">
        <v>1102</v>
      </c>
      <c r="S1095" s="19" t="s">
        <v>34</v>
      </c>
    </row>
    <row r="1096" ht="46" customHeight="1" spans="1:19">
      <c r="A1096" s="16">
        <v>630</v>
      </c>
      <c r="B1096" s="29" t="s">
        <v>1096</v>
      </c>
      <c r="C1096" s="15" t="s">
        <v>2553</v>
      </c>
      <c r="D1096" s="16" t="s">
        <v>1098</v>
      </c>
      <c r="E1096" s="19" t="s">
        <v>734</v>
      </c>
      <c r="F1096" s="19" t="s">
        <v>64</v>
      </c>
      <c r="G1096" s="19" t="s">
        <v>142</v>
      </c>
      <c r="H1096" s="19" t="s">
        <v>34</v>
      </c>
      <c r="I1096" s="19" t="s">
        <v>2554</v>
      </c>
      <c r="J1096" s="30">
        <v>4.4</v>
      </c>
      <c r="K1096" s="19" t="s">
        <v>1646</v>
      </c>
      <c r="L1096" s="19">
        <v>4.4</v>
      </c>
      <c r="M1096" s="16" t="s">
        <v>1098</v>
      </c>
      <c r="N1096" s="16" t="s">
        <v>1098</v>
      </c>
      <c r="O1096" s="16"/>
      <c r="P1096" s="16"/>
      <c r="Q1096" s="19" t="s">
        <v>33</v>
      </c>
      <c r="R1096" s="19" t="s">
        <v>1102</v>
      </c>
      <c r="S1096" s="19" t="s">
        <v>34</v>
      </c>
    </row>
    <row r="1097" ht="46" customHeight="1" spans="1:19">
      <c r="A1097" s="16">
        <v>631</v>
      </c>
      <c r="B1097" s="29" t="s">
        <v>1096</v>
      </c>
      <c r="C1097" s="15" t="s">
        <v>2555</v>
      </c>
      <c r="D1097" s="16" t="s">
        <v>1098</v>
      </c>
      <c r="E1097" s="19" t="s">
        <v>734</v>
      </c>
      <c r="F1097" s="19" t="s">
        <v>64</v>
      </c>
      <c r="G1097" s="19" t="s">
        <v>133</v>
      </c>
      <c r="H1097" s="19" t="s">
        <v>34</v>
      </c>
      <c r="I1097" s="19" t="s">
        <v>2556</v>
      </c>
      <c r="J1097" s="30">
        <v>10</v>
      </c>
      <c r="K1097" s="19" t="s">
        <v>885</v>
      </c>
      <c r="L1097" s="19">
        <v>10</v>
      </c>
      <c r="M1097" s="16" t="s">
        <v>1098</v>
      </c>
      <c r="N1097" s="16" t="s">
        <v>1098</v>
      </c>
      <c r="O1097" s="16"/>
      <c r="P1097" s="16"/>
      <c r="Q1097" s="19" t="s">
        <v>33</v>
      </c>
      <c r="R1097" s="19" t="s">
        <v>1102</v>
      </c>
      <c r="S1097" s="19" t="s">
        <v>34</v>
      </c>
    </row>
    <row r="1098" ht="46" customHeight="1" spans="1:19">
      <c r="A1098" s="16">
        <v>632</v>
      </c>
      <c r="B1098" s="29" t="s">
        <v>1096</v>
      </c>
      <c r="C1098" s="15" t="s">
        <v>2557</v>
      </c>
      <c r="D1098" s="16" t="s">
        <v>1098</v>
      </c>
      <c r="E1098" s="19" t="s">
        <v>734</v>
      </c>
      <c r="F1098" s="19" t="s">
        <v>64</v>
      </c>
      <c r="G1098" s="19" t="s">
        <v>243</v>
      </c>
      <c r="H1098" s="19" t="s">
        <v>34</v>
      </c>
      <c r="I1098" s="19" t="s">
        <v>2558</v>
      </c>
      <c r="J1098" s="41">
        <v>3.4848</v>
      </c>
      <c r="K1098" s="19" t="s">
        <v>1646</v>
      </c>
      <c r="L1098" s="19">
        <v>4.1</v>
      </c>
      <c r="M1098" s="16" t="s">
        <v>1098</v>
      </c>
      <c r="N1098" s="16" t="s">
        <v>1098</v>
      </c>
      <c r="O1098" s="16"/>
      <c r="P1098" s="16"/>
      <c r="Q1098" s="19" t="s">
        <v>33</v>
      </c>
      <c r="R1098" s="19" t="s">
        <v>1102</v>
      </c>
      <c r="S1098" s="19" t="s">
        <v>34</v>
      </c>
    </row>
    <row r="1099" ht="46" customHeight="1" spans="1:19">
      <c r="A1099" s="16">
        <v>633</v>
      </c>
      <c r="B1099" s="29" t="s">
        <v>1096</v>
      </c>
      <c r="C1099" s="15" t="s">
        <v>2559</v>
      </c>
      <c r="D1099" s="16" t="s">
        <v>1098</v>
      </c>
      <c r="E1099" s="19" t="s">
        <v>734</v>
      </c>
      <c r="F1099" s="19" t="s">
        <v>64</v>
      </c>
      <c r="G1099" s="19" t="s">
        <v>148</v>
      </c>
      <c r="H1099" s="19" t="s">
        <v>34</v>
      </c>
      <c r="I1099" s="19" t="s">
        <v>2560</v>
      </c>
      <c r="J1099" s="19">
        <v>14.8</v>
      </c>
      <c r="K1099" s="19" t="s">
        <v>1646</v>
      </c>
      <c r="L1099" s="19">
        <v>14.8</v>
      </c>
      <c r="M1099" s="16" t="s">
        <v>1098</v>
      </c>
      <c r="N1099" s="16" t="s">
        <v>1098</v>
      </c>
      <c r="O1099" s="16"/>
      <c r="P1099" s="16"/>
      <c r="Q1099" s="19" t="s">
        <v>33</v>
      </c>
      <c r="R1099" s="19" t="s">
        <v>1102</v>
      </c>
      <c r="S1099" s="19" t="s">
        <v>34</v>
      </c>
    </row>
    <row r="1100" ht="46" customHeight="1" spans="1:19">
      <c r="A1100" s="16">
        <v>634</v>
      </c>
      <c r="B1100" s="29" t="s">
        <v>1096</v>
      </c>
      <c r="C1100" s="15" t="s">
        <v>2561</v>
      </c>
      <c r="D1100" s="16" t="s">
        <v>1098</v>
      </c>
      <c r="E1100" s="19" t="s">
        <v>734</v>
      </c>
      <c r="F1100" s="19" t="s">
        <v>64</v>
      </c>
      <c r="G1100" s="19" t="s">
        <v>249</v>
      </c>
      <c r="H1100" s="19" t="s">
        <v>34</v>
      </c>
      <c r="I1100" s="19" t="s">
        <v>2562</v>
      </c>
      <c r="J1100" s="19">
        <v>1.1</v>
      </c>
      <c r="K1100" s="19" t="s">
        <v>1646</v>
      </c>
      <c r="L1100" s="19">
        <v>1.1</v>
      </c>
      <c r="M1100" s="16" t="s">
        <v>1098</v>
      </c>
      <c r="N1100" s="16" t="s">
        <v>1098</v>
      </c>
      <c r="O1100" s="16"/>
      <c r="P1100" s="16"/>
      <c r="Q1100" s="19" t="s">
        <v>33</v>
      </c>
      <c r="R1100" s="19" t="s">
        <v>1102</v>
      </c>
      <c r="S1100" s="19" t="s">
        <v>34</v>
      </c>
    </row>
    <row r="1101" ht="46" customHeight="1" spans="1:19">
      <c r="A1101" s="16">
        <v>635</v>
      </c>
      <c r="B1101" s="29" t="s">
        <v>1096</v>
      </c>
      <c r="C1101" s="15" t="s">
        <v>2563</v>
      </c>
      <c r="D1101" s="16" t="s">
        <v>1098</v>
      </c>
      <c r="E1101" s="19" t="s">
        <v>734</v>
      </c>
      <c r="F1101" s="19" t="s">
        <v>64</v>
      </c>
      <c r="G1101" s="19" t="s">
        <v>255</v>
      </c>
      <c r="H1101" s="19" t="s">
        <v>34</v>
      </c>
      <c r="I1101" s="19" t="s">
        <v>2564</v>
      </c>
      <c r="J1101" s="41">
        <v>38.1095</v>
      </c>
      <c r="K1101" s="19" t="s">
        <v>1646</v>
      </c>
      <c r="L1101" s="19">
        <v>40</v>
      </c>
      <c r="M1101" s="16" t="s">
        <v>1098</v>
      </c>
      <c r="N1101" s="16" t="s">
        <v>1098</v>
      </c>
      <c r="O1101" s="16"/>
      <c r="P1101" s="16"/>
      <c r="Q1101" s="19" t="s">
        <v>33</v>
      </c>
      <c r="R1101" s="19" t="s">
        <v>1102</v>
      </c>
      <c r="S1101" s="19" t="s">
        <v>34</v>
      </c>
    </row>
    <row r="1102" ht="46" customHeight="1" spans="1:19">
      <c r="A1102" s="16">
        <v>636</v>
      </c>
      <c r="B1102" s="29" t="s">
        <v>1096</v>
      </c>
      <c r="C1102" s="15" t="s">
        <v>2565</v>
      </c>
      <c r="D1102" s="16" t="s">
        <v>1098</v>
      </c>
      <c r="E1102" s="19" t="s">
        <v>734</v>
      </c>
      <c r="F1102" s="19" t="s">
        <v>64</v>
      </c>
      <c r="G1102" s="19" t="s">
        <v>433</v>
      </c>
      <c r="H1102" s="19" t="s">
        <v>34</v>
      </c>
      <c r="I1102" s="19" t="s">
        <v>2566</v>
      </c>
      <c r="J1102" s="19">
        <v>40</v>
      </c>
      <c r="K1102" s="19" t="s">
        <v>2567</v>
      </c>
      <c r="L1102" s="19">
        <v>40</v>
      </c>
      <c r="M1102" s="16" t="s">
        <v>1098</v>
      </c>
      <c r="N1102" s="16" t="s">
        <v>1098</v>
      </c>
      <c r="O1102" s="16"/>
      <c r="P1102" s="16"/>
      <c r="Q1102" s="19" t="s">
        <v>33</v>
      </c>
      <c r="R1102" s="19" t="s">
        <v>1102</v>
      </c>
      <c r="S1102" s="19" t="s">
        <v>34</v>
      </c>
    </row>
    <row r="1103" ht="46" customHeight="1" spans="1:19">
      <c r="A1103" s="16">
        <v>637</v>
      </c>
      <c r="B1103" s="29" t="s">
        <v>1096</v>
      </c>
      <c r="C1103" s="15" t="s">
        <v>2568</v>
      </c>
      <c r="D1103" s="16" t="s">
        <v>1098</v>
      </c>
      <c r="E1103" s="19" t="s">
        <v>734</v>
      </c>
      <c r="F1103" s="19" t="s">
        <v>120</v>
      </c>
      <c r="G1103" s="30" t="s">
        <v>121</v>
      </c>
      <c r="H1103" s="19" t="s">
        <v>34</v>
      </c>
      <c r="I1103" s="30" t="s">
        <v>2569</v>
      </c>
      <c r="J1103" s="19">
        <v>15.6</v>
      </c>
      <c r="K1103" s="19" t="s">
        <v>656</v>
      </c>
      <c r="L1103" s="19">
        <v>15.6</v>
      </c>
      <c r="M1103" s="16" t="s">
        <v>1098</v>
      </c>
      <c r="N1103" s="16" t="s">
        <v>1098</v>
      </c>
      <c r="O1103" s="16"/>
      <c r="P1103" s="16"/>
      <c r="Q1103" s="19" t="s">
        <v>33</v>
      </c>
      <c r="R1103" s="19" t="s">
        <v>1102</v>
      </c>
      <c r="S1103" s="19" t="s">
        <v>34</v>
      </c>
    </row>
    <row r="1104" ht="46" customHeight="1" spans="1:19">
      <c r="A1104" s="16">
        <v>638</v>
      </c>
      <c r="B1104" s="29" t="s">
        <v>1096</v>
      </c>
      <c r="C1104" s="15" t="s">
        <v>2570</v>
      </c>
      <c r="D1104" s="16" t="s">
        <v>1098</v>
      </c>
      <c r="E1104" s="19" t="s">
        <v>734</v>
      </c>
      <c r="F1104" s="19" t="s">
        <v>120</v>
      </c>
      <c r="G1104" s="19" t="s">
        <v>124</v>
      </c>
      <c r="H1104" s="19" t="s">
        <v>34</v>
      </c>
      <c r="I1104" s="19" t="s">
        <v>2571</v>
      </c>
      <c r="J1104" s="19">
        <v>44.47</v>
      </c>
      <c r="K1104" s="19" t="s">
        <v>656</v>
      </c>
      <c r="L1104" s="19">
        <v>44.47</v>
      </c>
      <c r="M1104" s="16" t="s">
        <v>1098</v>
      </c>
      <c r="N1104" s="16" t="s">
        <v>1098</v>
      </c>
      <c r="O1104" s="16"/>
      <c r="P1104" s="16"/>
      <c r="Q1104" s="19" t="s">
        <v>33</v>
      </c>
      <c r="R1104" s="19" t="s">
        <v>1102</v>
      </c>
      <c r="S1104" s="19" t="s">
        <v>34</v>
      </c>
    </row>
    <row r="1105" ht="46" customHeight="1" spans="1:19">
      <c r="A1105" s="16">
        <v>639</v>
      </c>
      <c r="B1105" s="29" t="s">
        <v>1096</v>
      </c>
      <c r="C1105" s="15" t="s">
        <v>2572</v>
      </c>
      <c r="D1105" s="16" t="s">
        <v>1098</v>
      </c>
      <c r="E1105" s="19" t="s">
        <v>734</v>
      </c>
      <c r="F1105" s="19" t="s">
        <v>28</v>
      </c>
      <c r="G1105" s="25" t="s">
        <v>357</v>
      </c>
      <c r="H1105" s="19" t="s">
        <v>34</v>
      </c>
      <c r="I1105" s="30" t="s">
        <v>2573</v>
      </c>
      <c r="J1105" s="19">
        <v>42</v>
      </c>
      <c r="K1105" s="19" t="s">
        <v>656</v>
      </c>
      <c r="L1105" s="19">
        <v>42</v>
      </c>
      <c r="M1105" s="16" t="s">
        <v>1098</v>
      </c>
      <c r="N1105" s="16" t="s">
        <v>1098</v>
      </c>
      <c r="O1105" s="16"/>
      <c r="P1105" s="16"/>
      <c r="Q1105" s="19" t="s">
        <v>33</v>
      </c>
      <c r="R1105" s="19" t="s">
        <v>1102</v>
      </c>
      <c r="S1105" s="19" t="s">
        <v>34</v>
      </c>
    </row>
    <row r="1106" ht="46" customHeight="1" spans="1:19">
      <c r="A1106" s="16">
        <v>640</v>
      </c>
      <c r="B1106" s="29" t="s">
        <v>1096</v>
      </c>
      <c r="C1106" s="15" t="s">
        <v>2574</v>
      </c>
      <c r="D1106" s="16" t="s">
        <v>1098</v>
      </c>
      <c r="E1106" s="19" t="s">
        <v>734</v>
      </c>
      <c r="F1106" s="19" t="s">
        <v>41</v>
      </c>
      <c r="G1106" s="19" t="s">
        <v>517</v>
      </c>
      <c r="H1106" s="19" t="s">
        <v>34</v>
      </c>
      <c r="I1106" s="30" t="s">
        <v>2575</v>
      </c>
      <c r="J1106" s="19">
        <v>77</v>
      </c>
      <c r="K1106" s="19" t="s">
        <v>656</v>
      </c>
      <c r="L1106" s="19">
        <v>77</v>
      </c>
      <c r="M1106" s="16" t="s">
        <v>1098</v>
      </c>
      <c r="N1106" s="16" t="s">
        <v>1098</v>
      </c>
      <c r="O1106" s="16"/>
      <c r="P1106" s="16"/>
      <c r="Q1106" s="19" t="s">
        <v>33</v>
      </c>
      <c r="R1106" s="19" t="s">
        <v>1102</v>
      </c>
      <c r="S1106" s="19" t="s">
        <v>34</v>
      </c>
    </row>
    <row r="1107" ht="46" customHeight="1" spans="1:19">
      <c r="A1107" s="16">
        <v>641</v>
      </c>
      <c r="B1107" s="29" t="s">
        <v>1096</v>
      </c>
      <c r="C1107" s="15" t="s">
        <v>2576</v>
      </c>
      <c r="D1107" s="16" t="s">
        <v>1098</v>
      </c>
      <c r="E1107" s="19" t="s">
        <v>734</v>
      </c>
      <c r="F1107" s="15" t="s">
        <v>51</v>
      </c>
      <c r="G1107" s="19" t="s">
        <v>293</v>
      </c>
      <c r="H1107" s="19" t="s">
        <v>34</v>
      </c>
      <c r="I1107" s="19" t="s">
        <v>2577</v>
      </c>
      <c r="J1107" s="19">
        <v>56</v>
      </c>
      <c r="K1107" s="19" t="s">
        <v>656</v>
      </c>
      <c r="L1107" s="19">
        <v>56</v>
      </c>
      <c r="M1107" s="16" t="s">
        <v>1098</v>
      </c>
      <c r="N1107" s="16" t="s">
        <v>1098</v>
      </c>
      <c r="O1107" s="16"/>
      <c r="P1107" s="16"/>
      <c r="Q1107" s="19" t="s">
        <v>33</v>
      </c>
      <c r="R1107" s="19" t="s">
        <v>1102</v>
      </c>
      <c r="S1107" s="19" t="s">
        <v>34</v>
      </c>
    </row>
    <row r="1108" ht="46" customHeight="1" spans="1:19">
      <c r="A1108" s="16">
        <v>642</v>
      </c>
      <c r="B1108" s="29" t="s">
        <v>1096</v>
      </c>
      <c r="C1108" s="15" t="s">
        <v>2578</v>
      </c>
      <c r="D1108" s="16" t="s">
        <v>1098</v>
      </c>
      <c r="E1108" s="19" t="s">
        <v>734</v>
      </c>
      <c r="F1108" s="15" t="s">
        <v>51</v>
      </c>
      <c r="G1108" s="19" t="s">
        <v>221</v>
      </c>
      <c r="H1108" s="19" t="s">
        <v>34</v>
      </c>
      <c r="I1108" s="19" t="s">
        <v>2579</v>
      </c>
      <c r="J1108" s="19">
        <f>69.3+5.67</f>
        <v>74.97</v>
      </c>
      <c r="K1108" s="19" t="s">
        <v>2143</v>
      </c>
      <c r="L1108" s="19">
        <f>69.3+5.67</f>
        <v>74.97</v>
      </c>
      <c r="M1108" s="16" t="s">
        <v>1098</v>
      </c>
      <c r="N1108" s="16" t="s">
        <v>1098</v>
      </c>
      <c r="O1108" s="16"/>
      <c r="P1108" s="16"/>
      <c r="Q1108" s="19" t="s">
        <v>33</v>
      </c>
      <c r="R1108" s="19" t="s">
        <v>1102</v>
      </c>
      <c r="S1108" s="19" t="s">
        <v>34</v>
      </c>
    </row>
    <row r="1109" ht="46" customHeight="1" spans="1:19">
      <c r="A1109" s="16">
        <v>643</v>
      </c>
      <c r="B1109" s="29" t="s">
        <v>1096</v>
      </c>
      <c r="C1109" s="15" t="s">
        <v>2580</v>
      </c>
      <c r="D1109" s="16" t="s">
        <v>1098</v>
      </c>
      <c r="E1109" s="19" t="s">
        <v>734</v>
      </c>
      <c r="F1109" s="15" t="s">
        <v>51</v>
      </c>
      <c r="G1109" s="19" t="s">
        <v>526</v>
      </c>
      <c r="H1109" s="19" t="s">
        <v>34</v>
      </c>
      <c r="I1109" s="19" t="s">
        <v>2581</v>
      </c>
      <c r="J1109" s="19">
        <v>105</v>
      </c>
      <c r="K1109" s="19" t="s">
        <v>656</v>
      </c>
      <c r="L1109" s="19">
        <v>105</v>
      </c>
      <c r="M1109" s="16" t="s">
        <v>1098</v>
      </c>
      <c r="N1109" s="16" t="s">
        <v>1098</v>
      </c>
      <c r="O1109" s="16"/>
      <c r="P1109" s="16"/>
      <c r="Q1109" s="19" t="s">
        <v>33</v>
      </c>
      <c r="R1109" s="19" t="s">
        <v>1102</v>
      </c>
      <c r="S1109" s="19" t="s">
        <v>34</v>
      </c>
    </row>
    <row r="1110" ht="46" customHeight="1" spans="1:19">
      <c r="A1110" s="16">
        <v>644</v>
      </c>
      <c r="B1110" s="29" t="s">
        <v>1096</v>
      </c>
      <c r="C1110" s="15" t="s">
        <v>2582</v>
      </c>
      <c r="D1110" s="16" t="s">
        <v>1098</v>
      </c>
      <c r="E1110" s="19" t="s">
        <v>734</v>
      </c>
      <c r="F1110" s="15" t="s">
        <v>51</v>
      </c>
      <c r="G1110" s="19" t="s">
        <v>52</v>
      </c>
      <c r="H1110" s="19" t="s">
        <v>34</v>
      </c>
      <c r="I1110" s="19" t="s">
        <v>2583</v>
      </c>
      <c r="J1110" s="19">
        <v>29</v>
      </c>
      <c r="K1110" s="19" t="s">
        <v>656</v>
      </c>
      <c r="L1110" s="19">
        <v>29</v>
      </c>
      <c r="M1110" s="16" t="s">
        <v>1098</v>
      </c>
      <c r="N1110" s="16" t="s">
        <v>1098</v>
      </c>
      <c r="O1110" s="16"/>
      <c r="P1110" s="16"/>
      <c r="Q1110" s="19" t="s">
        <v>33</v>
      </c>
      <c r="R1110" s="19" t="s">
        <v>1102</v>
      </c>
      <c r="S1110" s="19" t="s">
        <v>34</v>
      </c>
    </row>
    <row r="1111" ht="65" customHeight="1" spans="1:19">
      <c r="A1111" s="16">
        <v>645</v>
      </c>
      <c r="B1111" s="29" t="s">
        <v>1096</v>
      </c>
      <c r="C1111" s="15" t="s">
        <v>2584</v>
      </c>
      <c r="D1111" s="16" t="s">
        <v>1098</v>
      </c>
      <c r="E1111" s="19" t="s">
        <v>734</v>
      </c>
      <c r="F1111" s="19" t="s">
        <v>56</v>
      </c>
      <c r="G1111" s="19" t="s">
        <v>470</v>
      </c>
      <c r="H1111" s="19" t="s">
        <v>34</v>
      </c>
      <c r="I1111" s="19" t="s">
        <v>2585</v>
      </c>
      <c r="J1111" s="19">
        <v>100</v>
      </c>
      <c r="K1111" s="19" t="s">
        <v>2567</v>
      </c>
      <c r="L1111" s="19">
        <v>100</v>
      </c>
      <c r="M1111" s="16" t="s">
        <v>1098</v>
      </c>
      <c r="N1111" s="16" t="s">
        <v>1098</v>
      </c>
      <c r="O1111" s="16"/>
      <c r="P1111" s="16"/>
      <c r="Q1111" s="19" t="s">
        <v>33</v>
      </c>
      <c r="R1111" s="19" t="s">
        <v>1102</v>
      </c>
      <c r="S1111" s="19" t="s">
        <v>34</v>
      </c>
    </row>
    <row r="1112" ht="96" customHeight="1" spans="1:19">
      <c r="A1112" s="16">
        <v>646</v>
      </c>
      <c r="B1112" s="29" t="s">
        <v>1096</v>
      </c>
      <c r="C1112" s="15" t="s">
        <v>2586</v>
      </c>
      <c r="D1112" s="16" t="s">
        <v>1098</v>
      </c>
      <c r="E1112" s="19" t="s">
        <v>734</v>
      </c>
      <c r="F1112" s="15" t="s">
        <v>51</v>
      </c>
      <c r="G1112" s="19" t="s">
        <v>293</v>
      </c>
      <c r="H1112" s="19" t="s">
        <v>34</v>
      </c>
      <c r="I1112" s="19" t="s">
        <v>2587</v>
      </c>
      <c r="J1112" s="19">
        <v>20</v>
      </c>
      <c r="K1112" s="19" t="s">
        <v>656</v>
      </c>
      <c r="L1112" s="19">
        <v>20</v>
      </c>
      <c r="M1112" s="16" t="s">
        <v>1098</v>
      </c>
      <c r="N1112" s="16" t="s">
        <v>1098</v>
      </c>
      <c r="O1112" s="16"/>
      <c r="P1112" s="16"/>
      <c r="Q1112" s="19" t="s">
        <v>33</v>
      </c>
      <c r="R1112" s="19" t="s">
        <v>1102</v>
      </c>
      <c r="S1112" s="19" t="s">
        <v>34</v>
      </c>
    </row>
    <row r="1113" ht="46" customHeight="1" spans="1:19">
      <c r="A1113" s="16">
        <v>647</v>
      </c>
      <c r="B1113" s="29" t="s">
        <v>1096</v>
      </c>
      <c r="C1113" s="15" t="s">
        <v>2588</v>
      </c>
      <c r="D1113" s="16" t="s">
        <v>1098</v>
      </c>
      <c r="E1113" s="19" t="s">
        <v>734</v>
      </c>
      <c r="F1113" s="15" t="s">
        <v>51</v>
      </c>
      <c r="G1113" s="19" t="s">
        <v>52</v>
      </c>
      <c r="H1113" s="19" t="s">
        <v>34</v>
      </c>
      <c r="I1113" s="19" t="s">
        <v>2589</v>
      </c>
      <c r="J1113" s="19">
        <v>237.318</v>
      </c>
      <c r="K1113" s="19" t="s">
        <v>2590</v>
      </c>
      <c r="L1113" s="19">
        <v>255</v>
      </c>
      <c r="M1113" s="16" t="s">
        <v>1098</v>
      </c>
      <c r="N1113" s="16" t="s">
        <v>1098</v>
      </c>
      <c r="O1113" s="16"/>
      <c r="P1113" s="16"/>
      <c r="Q1113" s="19" t="s">
        <v>33</v>
      </c>
      <c r="R1113" s="19" t="s">
        <v>1102</v>
      </c>
      <c r="S1113" s="19" t="s">
        <v>34</v>
      </c>
    </row>
    <row r="1114" ht="46" customHeight="1" spans="1:19">
      <c r="A1114" s="16">
        <v>648</v>
      </c>
      <c r="B1114" s="29" t="s">
        <v>1096</v>
      </c>
      <c r="C1114" s="15" t="s">
        <v>2591</v>
      </c>
      <c r="D1114" s="16" t="s">
        <v>1098</v>
      </c>
      <c r="E1114" s="19" t="s">
        <v>734</v>
      </c>
      <c r="F1114" s="19" t="s">
        <v>41</v>
      </c>
      <c r="G1114" s="19" t="s">
        <v>2366</v>
      </c>
      <c r="H1114" s="19" t="s">
        <v>34</v>
      </c>
      <c r="I1114" s="19" t="s">
        <v>2592</v>
      </c>
      <c r="J1114" s="19">
        <v>83.3</v>
      </c>
      <c r="K1114" s="19" t="s">
        <v>656</v>
      </c>
      <c r="L1114" s="19">
        <v>83.3</v>
      </c>
      <c r="M1114" s="16" t="s">
        <v>1098</v>
      </c>
      <c r="N1114" s="16" t="s">
        <v>1098</v>
      </c>
      <c r="O1114" s="16"/>
      <c r="P1114" s="16"/>
      <c r="Q1114" s="19" t="s">
        <v>33</v>
      </c>
      <c r="R1114" s="19" t="s">
        <v>1102</v>
      </c>
      <c r="S1114" s="19" t="s">
        <v>34</v>
      </c>
    </row>
    <row r="1115" ht="46" customHeight="1" spans="1:19">
      <c r="A1115" s="16">
        <v>649</v>
      </c>
      <c r="B1115" s="29" t="s">
        <v>1096</v>
      </c>
      <c r="C1115" s="15" t="s">
        <v>2593</v>
      </c>
      <c r="D1115" s="16" t="s">
        <v>1098</v>
      </c>
      <c r="E1115" s="19" t="s">
        <v>734</v>
      </c>
      <c r="F1115" s="19" t="s">
        <v>120</v>
      </c>
      <c r="G1115" s="19" t="s">
        <v>552</v>
      </c>
      <c r="H1115" s="19" t="s">
        <v>34</v>
      </c>
      <c r="I1115" s="19" t="s">
        <v>2594</v>
      </c>
      <c r="J1115" s="19">
        <v>13</v>
      </c>
      <c r="K1115" s="19" t="s">
        <v>656</v>
      </c>
      <c r="L1115" s="19">
        <v>13</v>
      </c>
      <c r="M1115" s="16" t="s">
        <v>1098</v>
      </c>
      <c r="N1115" s="16" t="s">
        <v>1098</v>
      </c>
      <c r="O1115" s="16"/>
      <c r="P1115" s="16"/>
      <c r="Q1115" s="19" t="s">
        <v>33</v>
      </c>
      <c r="R1115" s="19" t="s">
        <v>1102</v>
      </c>
      <c r="S1115" s="19" t="s">
        <v>34</v>
      </c>
    </row>
    <row r="1116" ht="46" customHeight="1" spans="1:19">
      <c r="A1116" s="16">
        <v>650</v>
      </c>
      <c r="B1116" s="29" t="s">
        <v>1096</v>
      </c>
      <c r="C1116" s="15" t="s">
        <v>2595</v>
      </c>
      <c r="D1116" s="16" t="s">
        <v>1098</v>
      </c>
      <c r="E1116" s="19" t="s">
        <v>734</v>
      </c>
      <c r="F1116" s="15" t="s">
        <v>51</v>
      </c>
      <c r="G1116" s="19" t="s">
        <v>52</v>
      </c>
      <c r="H1116" s="19" t="s">
        <v>34</v>
      </c>
      <c r="I1116" s="19" t="s">
        <v>2596</v>
      </c>
      <c r="J1116" s="19">
        <v>26.85</v>
      </c>
      <c r="K1116" s="19" t="s">
        <v>656</v>
      </c>
      <c r="L1116" s="19">
        <v>26.85</v>
      </c>
      <c r="M1116" s="16" t="s">
        <v>1098</v>
      </c>
      <c r="N1116" s="16" t="s">
        <v>1098</v>
      </c>
      <c r="O1116" s="16"/>
      <c r="P1116" s="16"/>
      <c r="Q1116" s="19" t="s">
        <v>33</v>
      </c>
      <c r="R1116" s="19" t="s">
        <v>1102</v>
      </c>
      <c r="S1116" s="19" t="s">
        <v>34</v>
      </c>
    </row>
    <row r="1117" ht="67" customHeight="1" spans="1:19">
      <c r="A1117" s="16">
        <v>651</v>
      </c>
      <c r="B1117" s="29" t="s">
        <v>1096</v>
      </c>
      <c r="C1117" s="15" t="s">
        <v>2597</v>
      </c>
      <c r="D1117" s="16" t="s">
        <v>1098</v>
      </c>
      <c r="E1117" s="19" t="s">
        <v>734</v>
      </c>
      <c r="F1117" s="15" t="s">
        <v>51</v>
      </c>
      <c r="G1117" s="19" t="s">
        <v>52</v>
      </c>
      <c r="H1117" s="19" t="s">
        <v>34</v>
      </c>
      <c r="I1117" s="19" t="s">
        <v>2598</v>
      </c>
      <c r="J1117" s="19">
        <v>37.93</v>
      </c>
      <c r="K1117" s="19" t="s">
        <v>656</v>
      </c>
      <c r="L1117" s="19">
        <v>37.93</v>
      </c>
      <c r="M1117" s="16" t="s">
        <v>1098</v>
      </c>
      <c r="N1117" s="16" t="s">
        <v>1098</v>
      </c>
      <c r="O1117" s="16"/>
      <c r="P1117" s="16"/>
      <c r="Q1117" s="19" t="s">
        <v>33</v>
      </c>
      <c r="R1117" s="19" t="s">
        <v>1102</v>
      </c>
      <c r="S1117" s="19" t="s">
        <v>34</v>
      </c>
    </row>
    <row r="1118" ht="46" customHeight="1" spans="1:19">
      <c r="A1118" s="16">
        <v>652</v>
      </c>
      <c r="B1118" s="29" t="s">
        <v>1096</v>
      </c>
      <c r="C1118" s="15" t="s">
        <v>2599</v>
      </c>
      <c r="D1118" s="16" t="s">
        <v>1098</v>
      </c>
      <c r="E1118" s="19" t="s">
        <v>734</v>
      </c>
      <c r="F1118" s="19" t="s">
        <v>56</v>
      </c>
      <c r="G1118" s="19" t="s">
        <v>34</v>
      </c>
      <c r="H1118" s="19" t="s">
        <v>34</v>
      </c>
      <c r="I1118" s="19" t="s">
        <v>2600</v>
      </c>
      <c r="J1118" s="19">
        <v>105</v>
      </c>
      <c r="K1118" s="19" t="s">
        <v>2567</v>
      </c>
      <c r="L1118" s="19">
        <v>105</v>
      </c>
      <c r="M1118" s="16" t="s">
        <v>1098</v>
      </c>
      <c r="N1118" s="16" t="s">
        <v>1098</v>
      </c>
      <c r="O1118" s="16"/>
      <c r="P1118" s="16"/>
      <c r="Q1118" s="19" t="s">
        <v>33</v>
      </c>
      <c r="R1118" s="19" t="s">
        <v>1102</v>
      </c>
      <c r="S1118" s="19" t="s">
        <v>34</v>
      </c>
    </row>
    <row r="1119" ht="46" customHeight="1" spans="1:19">
      <c r="A1119" s="16">
        <v>653</v>
      </c>
      <c r="B1119" s="29" t="s">
        <v>1096</v>
      </c>
      <c r="C1119" s="15" t="s">
        <v>2601</v>
      </c>
      <c r="D1119" s="16" t="s">
        <v>1098</v>
      </c>
      <c r="E1119" s="19" t="s">
        <v>734</v>
      </c>
      <c r="F1119" s="19" t="s">
        <v>64</v>
      </c>
      <c r="G1119" s="19" t="s">
        <v>433</v>
      </c>
      <c r="H1119" s="19" t="s">
        <v>34</v>
      </c>
      <c r="I1119" s="19" t="s">
        <v>2602</v>
      </c>
      <c r="J1119" s="19">
        <v>19.88</v>
      </c>
      <c r="K1119" s="19" t="s">
        <v>2567</v>
      </c>
      <c r="L1119" s="19">
        <v>19.88</v>
      </c>
      <c r="M1119" s="16" t="s">
        <v>1098</v>
      </c>
      <c r="N1119" s="16" t="s">
        <v>1098</v>
      </c>
      <c r="O1119" s="16"/>
      <c r="P1119" s="16"/>
      <c r="Q1119" s="19" t="s">
        <v>33</v>
      </c>
      <c r="R1119" s="19" t="s">
        <v>1102</v>
      </c>
      <c r="S1119" s="19" t="s">
        <v>34</v>
      </c>
    </row>
    <row r="1120" ht="46" customHeight="1" spans="1:19">
      <c r="A1120" s="16">
        <v>654</v>
      </c>
      <c r="B1120" s="29" t="s">
        <v>1096</v>
      </c>
      <c r="C1120" s="15" t="s">
        <v>2603</v>
      </c>
      <c r="D1120" s="16" t="s">
        <v>1098</v>
      </c>
      <c r="E1120" s="19" t="s">
        <v>734</v>
      </c>
      <c r="F1120" s="15" t="s">
        <v>51</v>
      </c>
      <c r="G1120" s="19" t="s">
        <v>52</v>
      </c>
      <c r="H1120" s="19" t="s">
        <v>34</v>
      </c>
      <c r="I1120" s="19" t="s">
        <v>2604</v>
      </c>
      <c r="J1120" s="19">
        <v>10</v>
      </c>
      <c r="K1120" s="19" t="s">
        <v>2605</v>
      </c>
      <c r="L1120" s="19">
        <v>10</v>
      </c>
      <c r="M1120" s="16" t="s">
        <v>1098</v>
      </c>
      <c r="N1120" s="16" t="s">
        <v>1098</v>
      </c>
      <c r="O1120" s="16"/>
      <c r="P1120" s="16"/>
      <c r="Q1120" s="19" t="s">
        <v>33</v>
      </c>
      <c r="R1120" s="19" t="s">
        <v>1102</v>
      </c>
      <c r="S1120" s="19" t="s">
        <v>34</v>
      </c>
    </row>
    <row r="1121" ht="46" customHeight="1" spans="1:19">
      <c r="A1121" s="16">
        <v>655</v>
      </c>
      <c r="B1121" s="29" t="s">
        <v>1096</v>
      </c>
      <c r="C1121" s="15" t="s">
        <v>2606</v>
      </c>
      <c r="D1121" s="16" t="s">
        <v>1098</v>
      </c>
      <c r="E1121" s="19" t="s">
        <v>734</v>
      </c>
      <c r="F1121" s="19" t="s">
        <v>36</v>
      </c>
      <c r="G1121" s="19" t="s">
        <v>822</v>
      </c>
      <c r="H1121" s="19" t="s">
        <v>34</v>
      </c>
      <c r="I1121" s="19" t="s">
        <v>2607</v>
      </c>
      <c r="J1121" s="19">
        <v>23.32</v>
      </c>
      <c r="K1121" s="19" t="s">
        <v>2608</v>
      </c>
      <c r="L1121" s="19">
        <v>23.32</v>
      </c>
      <c r="M1121" s="16" t="s">
        <v>1098</v>
      </c>
      <c r="N1121" s="16" t="s">
        <v>1098</v>
      </c>
      <c r="O1121" s="16"/>
      <c r="P1121" s="16"/>
      <c r="Q1121" s="19" t="s">
        <v>33</v>
      </c>
      <c r="R1121" s="19" t="s">
        <v>1102</v>
      </c>
      <c r="S1121" s="19" t="s">
        <v>34</v>
      </c>
    </row>
    <row r="1122" ht="46" customHeight="1" spans="1:19">
      <c r="A1122" s="16">
        <v>656</v>
      </c>
      <c r="B1122" s="29" t="s">
        <v>1096</v>
      </c>
      <c r="C1122" s="15" t="s">
        <v>2609</v>
      </c>
      <c r="D1122" s="16" t="s">
        <v>1098</v>
      </c>
      <c r="E1122" s="19" t="s">
        <v>405</v>
      </c>
      <c r="F1122" s="15" t="s">
        <v>51</v>
      </c>
      <c r="G1122" s="19" t="s">
        <v>52</v>
      </c>
      <c r="H1122" s="19" t="s">
        <v>34</v>
      </c>
      <c r="I1122" s="19" t="s">
        <v>2610</v>
      </c>
      <c r="J1122" s="19">
        <v>4.53</v>
      </c>
      <c r="K1122" s="19" t="s">
        <v>2608</v>
      </c>
      <c r="L1122" s="19">
        <v>4.53</v>
      </c>
      <c r="M1122" s="16" t="s">
        <v>1098</v>
      </c>
      <c r="N1122" s="16" t="s">
        <v>1098</v>
      </c>
      <c r="O1122" s="16"/>
      <c r="P1122" s="16"/>
      <c r="Q1122" s="19" t="s">
        <v>33</v>
      </c>
      <c r="R1122" s="19" t="s">
        <v>1102</v>
      </c>
      <c r="S1122" s="19" t="s">
        <v>34</v>
      </c>
    </row>
    <row r="1123" ht="46" customHeight="1" spans="1:19">
      <c r="A1123" s="16">
        <v>657</v>
      </c>
      <c r="B1123" s="29" t="s">
        <v>1096</v>
      </c>
      <c r="C1123" s="15" t="s">
        <v>2611</v>
      </c>
      <c r="D1123" s="16" t="s">
        <v>1098</v>
      </c>
      <c r="E1123" s="19" t="s">
        <v>850</v>
      </c>
      <c r="F1123" s="19" t="s">
        <v>28</v>
      </c>
      <c r="G1123" s="19" t="s">
        <v>94</v>
      </c>
      <c r="H1123" s="19" t="s">
        <v>34</v>
      </c>
      <c r="I1123" s="19" t="s">
        <v>2612</v>
      </c>
      <c r="J1123" s="19">
        <v>6.7</v>
      </c>
      <c r="K1123" s="19" t="s">
        <v>2608</v>
      </c>
      <c r="L1123" s="19">
        <v>6.7</v>
      </c>
      <c r="M1123" s="16" t="s">
        <v>1098</v>
      </c>
      <c r="N1123" s="16" t="s">
        <v>1098</v>
      </c>
      <c r="O1123" s="16"/>
      <c r="P1123" s="16"/>
      <c r="Q1123" s="19" t="s">
        <v>33</v>
      </c>
      <c r="R1123" s="19" t="s">
        <v>1102</v>
      </c>
      <c r="S1123" s="19" t="s">
        <v>34</v>
      </c>
    </row>
    <row r="1124" ht="46" customHeight="1" spans="1:19">
      <c r="A1124" s="16">
        <v>658</v>
      </c>
      <c r="B1124" s="29" t="s">
        <v>1096</v>
      </c>
      <c r="C1124" s="15" t="s">
        <v>2613</v>
      </c>
      <c r="D1124" s="16" t="s">
        <v>1098</v>
      </c>
      <c r="E1124" s="19" t="s">
        <v>850</v>
      </c>
      <c r="F1124" s="19" t="s">
        <v>41</v>
      </c>
      <c r="G1124" s="19" t="s">
        <v>517</v>
      </c>
      <c r="H1124" s="19" t="s">
        <v>34</v>
      </c>
      <c r="I1124" s="19" t="s">
        <v>2614</v>
      </c>
      <c r="J1124" s="19">
        <v>8.4</v>
      </c>
      <c r="K1124" s="19" t="s">
        <v>2608</v>
      </c>
      <c r="L1124" s="19">
        <v>8.4</v>
      </c>
      <c r="M1124" s="16" t="s">
        <v>1098</v>
      </c>
      <c r="N1124" s="16" t="s">
        <v>1098</v>
      </c>
      <c r="O1124" s="16"/>
      <c r="P1124" s="16"/>
      <c r="Q1124" s="19" t="s">
        <v>33</v>
      </c>
      <c r="R1124" s="19" t="s">
        <v>1102</v>
      </c>
      <c r="S1124" s="19" t="s">
        <v>34</v>
      </c>
    </row>
    <row r="1125" ht="46" customHeight="1" spans="1:19">
      <c r="A1125" s="16">
        <v>659</v>
      </c>
      <c r="B1125" s="29" t="s">
        <v>1096</v>
      </c>
      <c r="C1125" s="15" t="s">
        <v>2615</v>
      </c>
      <c r="D1125" s="16" t="s">
        <v>1098</v>
      </c>
      <c r="E1125" s="19" t="s">
        <v>734</v>
      </c>
      <c r="F1125" s="19" t="s">
        <v>120</v>
      </c>
      <c r="G1125" s="19" t="s">
        <v>552</v>
      </c>
      <c r="H1125" s="19" t="s">
        <v>34</v>
      </c>
      <c r="I1125" s="19" t="s">
        <v>2616</v>
      </c>
      <c r="J1125" s="19">
        <f>2+1.73</f>
        <v>3.73</v>
      </c>
      <c r="K1125" s="19" t="s">
        <v>2617</v>
      </c>
      <c r="L1125" s="19">
        <f>2+1.73</f>
        <v>3.73</v>
      </c>
      <c r="M1125" s="16" t="s">
        <v>1098</v>
      </c>
      <c r="N1125" s="16" t="s">
        <v>1098</v>
      </c>
      <c r="O1125" s="16"/>
      <c r="P1125" s="16"/>
      <c r="Q1125" s="19" t="s">
        <v>33</v>
      </c>
      <c r="R1125" s="19" t="s">
        <v>1102</v>
      </c>
      <c r="S1125" s="19" t="s">
        <v>34</v>
      </c>
    </row>
    <row r="1126" ht="46" customHeight="1" spans="1:19">
      <c r="A1126" s="16">
        <v>660</v>
      </c>
      <c r="B1126" s="29" t="s">
        <v>1096</v>
      </c>
      <c r="C1126" s="15" t="s">
        <v>2618</v>
      </c>
      <c r="D1126" s="16" t="s">
        <v>1098</v>
      </c>
      <c r="E1126" s="19" t="s">
        <v>734</v>
      </c>
      <c r="F1126" s="19" t="s">
        <v>56</v>
      </c>
      <c r="G1126" s="19" t="s">
        <v>461</v>
      </c>
      <c r="H1126" s="19" t="s">
        <v>34</v>
      </c>
      <c r="I1126" s="19" t="s">
        <v>2619</v>
      </c>
      <c r="J1126" s="19">
        <v>2.7</v>
      </c>
      <c r="K1126" s="19" t="s">
        <v>2608</v>
      </c>
      <c r="L1126" s="19">
        <v>2.7</v>
      </c>
      <c r="M1126" s="16" t="s">
        <v>1098</v>
      </c>
      <c r="N1126" s="16" t="s">
        <v>1098</v>
      </c>
      <c r="O1126" s="16"/>
      <c r="P1126" s="16"/>
      <c r="Q1126" s="19" t="s">
        <v>33</v>
      </c>
      <c r="R1126" s="19" t="s">
        <v>1102</v>
      </c>
      <c r="S1126" s="19" t="s">
        <v>34</v>
      </c>
    </row>
    <row r="1127" ht="46" customHeight="1" spans="1:19">
      <c r="A1127" s="16">
        <v>661</v>
      </c>
      <c r="B1127" s="29" t="s">
        <v>1096</v>
      </c>
      <c r="C1127" s="15" t="s">
        <v>2620</v>
      </c>
      <c r="D1127" s="16" t="s">
        <v>1098</v>
      </c>
      <c r="E1127" s="19" t="s">
        <v>734</v>
      </c>
      <c r="F1127" s="19" t="s">
        <v>1054</v>
      </c>
      <c r="G1127" s="19" t="s">
        <v>228</v>
      </c>
      <c r="H1127" s="19" t="s">
        <v>34</v>
      </c>
      <c r="I1127" s="19" t="s">
        <v>2621</v>
      </c>
      <c r="J1127" s="19">
        <v>2.5</v>
      </c>
      <c r="K1127" s="19" t="s">
        <v>1057</v>
      </c>
      <c r="L1127" s="19">
        <v>2.5</v>
      </c>
      <c r="M1127" s="16" t="s">
        <v>1098</v>
      </c>
      <c r="N1127" s="16" t="s">
        <v>1098</v>
      </c>
      <c r="O1127" s="16"/>
      <c r="P1127" s="16"/>
      <c r="Q1127" s="19" t="s">
        <v>33</v>
      </c>
      <c r="R1127" s="19" t="s">
        <v>1102</v>
      </c>
      <c r="S1127" s="19" t="s">
        <v>34</v>
      </c>
    </row>
    <row r="1128" ht="46" customHeight="1" spans="1:19">
      <c r="A1128" s="16">
        <v>662</v>
      </c>
      <c r="B1128" s="29" t="s">
        <v>1096</v>
      </c>
      <c r="C1128" s="15" t="s">
        <v>2622</v>
      </c>
      <c r="D1128" s="16" t="s">
        <v>1098</v>
      </c>
      <c r="E1128" s="19" t="s">
        <v>734</v>
      </c>
      <c r="F1128" s="15" t="s">
        <v>51</v>
      </c>
      <c r="G1128" s="19" t="s">
        <v>2075</v>
      </c>
      <c r="H1128" s="19" t="s">
        <v>34</v>
      </c>
      <c r="I1128" s="19" t="s">
        <v>2623</v>
      </c>
      <c r="J1128" s="19">
        <v>14.32</v>
      </c>
      <c r="K1128" s="19" t="s">
        <v>1057</v>
      </c>
      <c r="L1128" s="19">
        <v>14.32</v>
      </c>
      <c r="M1128" s="16" t="s">
        <v>1098</v>
      </c>
      <c r="N1128" s="16" t="s">
        <v>1098</v>
      </c>
      <c r="O1128" s="16"/>
      <c r="P1128" s="16"/>
      <c r="Q1128" s="19" t="s">
        <v>33</v>
      </c>
      <c r="R1128" s="19" t="s">
        <v>1102</v>
      </c>
      <c r="S1128" s="19" t="s">
        <v>34</v>
      </c>
    </row>
    <row r="1129" ht="70" customHeight="1" spans="1:19">
      <c r="A1129" s="16">
        <v>663</v>
      </c>
      <c r="B1129" s="29" t="s">
        <v>1096</v>
      </c>
      <c r="C1129" s="15" t="s">
        <v>2624</v>
      </c>
      <c r="D1129" s="16" t="s">
        <v>1098</v>
      </c>
      <c r="E1129" s="66" t="s">
        <v>734</v>
      </c>
      <c r="F1129" s="19" t="s">
        <v>41</v>
      </c>
      <c r="G1129" s="19" t="s">
        <v>509</v>
      </c>
      <c r="H1129" s="19" t="s">
        <v>34</v>
      </c>
      <c r="I1129" s="19" t="s">
        <v>2625</v>
      </c>
      <c r="J1129" s="26">
        <v>19.65</v>
      </c>
      <c r="K1129" s="19" t="s">
        <v>2626</v>
      </c>
      <c r="L1129" s="19">
        <v>19.65</v>
      </c>
      <c r="M1129" s="16" t="s">
        <v>1098</v>
      </c>
      <c r="N1129" s="16" t="s">
        <v>1098</v>
      </c>
      <c r="O1129" s="16"/>
      <c r="P1129" s="16"/>
      <c r="Q1129" s="19" t="s">
        <v>33</v>
      </c>
      <c r="R1129" s="19" t="s">
        <v>1102</v>
      </c>
      <c r="S1129" s="19" t="s">
        <v>34</v>
      </c>
    </row>
    <row r="1130" ht="70" customHeight="1" spans="1:19">
      <c r="A1130" s="16">
        <v>664</v>
      </c>
      <c r="B1130" s="29" t="s">
        <v>1096</v>
      </c>
      <c r="C1130" s="15" t="s">
        <v>2627</v>
      </c>
      <c r="D1130" s="16" t="s">
        <v>1098</v>
      </c>
      <c r="E1130" s="66" t="s">
        <v>734</v>
      </c>
      <c r="F1130" s="19" t="s">
        <v>41</v>
      </c>
      <c r="G1130" s="19" t="s">
        <v>522</v>
      </c>
      <c r="H1130" s="19" t="s">
        <v>34</v>
      </c>
      <c r="I1130" s="19" t="s">
        <v>2628</v>
      </c>
      <c r="J1130" s="26">
        <v>9.32</v>
      </c>
      <c r="K1130" s="19" t="s">
        <v>2629</v>
      </c>
      <c r="L1130" s="19">
        <v>9.32</v>
      </c>
      <c r="M1130" s="16" t="s">
        <v>1098</v>
      </c>
      <c r="N1130" s="16" t="s">
        <v>1098</v>
      </c>
      <c r="O1130" s="16"/>
      <c r="P1130" s="16"/>
      <c r="Q1130" s="19" t="s">
        <v>33</v>
      </c>
      <c r="R1130" s="19" t="s">
        <v>1102</v>
      </c>
      <c r="S1130" s="19" t="s">
        <v>34</v>
      </c>
    </row>
    <row r="1131" ht="46" customHeight="1" spans="1:19">
      <c r="A1131" s="16">
        <v>665</v>
      </c>
      <c r="B1131" s="29" t="s">
        <v>1096</v>
      </c>
      <c r="C1131" s="15" t="s">
        <v>2630</v>
      </c>
      <c r="D1131" s="16" t="s">
        <v>1098</v>
      </c>
      <c r="E1131" s="66" t="s">
        <v>734</v>
      </c>
      <c r="F1131" s="19" t="s">
        <v>120</v>
      </c>
      <c r="G1131" s="19" t="s">
        <v>127</v>
      </c>
      <c r="H1131" s="19" t="s">
        <v>34</v>
      </c>
      <c r="I1131" s="19" t="s">
        <v>2631</v>
      </c>
      <c r="J1131" s="26">
        <v>3.99</v>
      </c>
      <c r="K1131" s="19" t="s">
        <v>2629</v>
      </c>
      <c r="L1131" s="19">
        <v>3.99</v>
      </c>
      <c r="M1131" s="16" t="s">
        <v>1098</v>
      </c>
      <c r="N1131" s="16" t="s">
        <v>1098</v>
      </c>
      <c r="O1131" s="16"/>
      <c r="P1131" s="16"/>
      <c r="Q1131" s="19" t="s">
        <v>33</v>
      </c>
      <c r="R1131" s="19" t="s">
        <v>1102</v>
      </c>
      <c r="S1131" s="19" t="s">
        <v>34</v>
      </c>
    </row>
    <row r="1132" ht="46" customHeight="1" spans="1:19">
      <c r="A1132" s="16">
        <v>666</v>
      </c>
      <c r="B1132" s="29" t="s">
        <v>1096</v>
      </c>
      <c r="C1132" s="15" t="s">
        <v>2632</v>
      </c>
      <c r="D1132" s="16" t="s">
        <v>1098</v>
      </c>
      <c r="E1132" s="66" t="s">
        <v>734</v>
      </c>
      <c r="F1132" s="19" t="s">
        <v>56</v>
      </c>
      <c r="G1132" s="15" t="s">
        <v>476</v>
      </c>
      <c r="H1132" s="19" t="s">
        <v>34</v>
      </c>
      <c r="I1132" s="19" t="s">
        <v>2633</v>
      </c>
      <c r="J1132" s="26">
        <v>5</v>
      </c>
      <c r="K1132" s="19" t="s">
        <v>2634</v>
      </c>
      <c r="L1132" s="19">
        <v>5</v>
      </c>
      <c r="M1132" s="16" t="s">
        <v>1098</v>
      </c>
      <c r="N1132" s="16" t="s">
        <v>1098</v>
      </c>
      <c r="O1132" s="16"/>
      <c r="P1132" s="16"/>
      <c r="Q1132" s="19" t="s">
        <v>33</v>
      </c>
      <c r="R1132" s="19" t="s">
        <v>1102</v>
      </c>
      <c r="S1132" s="19" t="s">
        <v>34</v>
      </c>
    </row>
    <row r="1133" ht="117" customHeight="1" spans="1:19">
      <c r="A1133" s="16">
        <v>667</v>
      </c>
      <c r="B1133" s="29" t="s">
        <v>1096</v>
      </c>
      <c r="C1133" s="15" t="s">
        <v>2635</v>
      </c>
      <c r="D1133" s="16" t="s">
        <v>1098</v>
      </c>
      <c r="E1133" s="66" t="s">
        <v>734</v>
      </c>
      <c r="F1133" s="19" t="s">
        <v>2636</v>
      </c>
      <c r="G1133" s="19" t="s">
        <v>1712</v>
      </c>
      <c r="H1133" s="19" t="s">
        <v>34</v>
      </c>
      <c r="I1133" s="19" t="s">
        <v>2637</v>
      </c>
      <c r="J1133" s="26">
        <v>142.9206</v>
      </c>
      <c r="K1133" s="19" t="s">
        <v>2638</v>
      </c>
      <c r="L1133" s="19">
        <v>142.9206</v>
      </c>
      <c r="M1133" s="16" t="s">
        <v>1098</v>
      </c>
      <c r="N1133" s="16" t="s">
        <v>1098</v>
      </c>
      <c r="O1133" s="16"/>
      <c r="P1133" s="16"/>
      <c r="Q1133" s="19" t="s">
        <v>33</v>
      </c>
      <c r="R1133" s="19" t="s">
        <v>1102</v>
      </c>
      <c r="S1133" s="19" t="s">
        <v>34</v>
      </c>
    </row>
    <row r="1134" ht="46" customHeight="1" spans="1:19">
      <c r="A1134" s="16">
        <v>668</v>
      </c>
      <c r="B1134" s="29" t="s">
        <v>1096</v>
      </c>
      <c r="C1134" s="15" t="s">
        <v>2639</v>
      </c>
      <c r="D1134" s="16" t="s">
        <v>1098</v>
      </c>
      <c r="E1134" s="44" t="s">
        <v>734</v>
      </c>
      <c r="F1134" s="18" t="s">
        <v>2640</v>
      </c>
      <c r="G1134" s="18" t="s">
        <v>2641</v>
      </c>
      <c r="H1134" s="18" t="s">
        <v>34</v>
      </c>
      <c r="I1134" s="18" t="s">
        <v>2642</v>
      </c>
      <c r="J1134" s="18">
        <v>17.5</v>
      </c>
      <c r="K1134" s="18" t="s">
        <v>2643</v>
      </c>
      <c r="L1134" s="18">
        <v>17.5</v>
      </c>
      <c r="M1134" s="16" t="s">
        <v>1098</v>
      </c>
      <c r="N1134" s="16" t="s">
        <v>1098</v>
      </c>
      <c r="O1134" s="16"/>
      <c r="P1134" s="16"/>
      <c r="Q1134" s="18" t="s">
        <v>33</v>
      </c>
      <c r="R1134" s="18" t="s">
        <v>1102</v>
      </c>
      <c r="S1134" s="18" t="s">
        <v>34</v>
      </c>
    </row>
    <row r="1135" ht="64" customHeight="1" spans="1:19">
      <c r="A1135" s="16">
        <v>669</v>
      </c>
      <c r="B1135" s="29" t="s">
        <v>1096</v>
      </c>
      <c r="C1135" s="15" t="s">
        <v>2644</v>
      </c>
      <c r="D1135" s="16" t="s">
        <v>1098</v>
      </c>
      <c r="E1135" s="44" t="s">
        <v>734</v>
      </c>
      <c r="F1135" s="19" t="s">
        <v>56</v>
      </c>
      <c r="G1135" s="18" t="s">
        <v>190</v>
      </c>
      <c r="H1135" s="18" t="s">
        <v>34</v>
      </c>
      <c r="I1135" s="18" t="s">
        <v>2645</v>
      </c>
      <c r="J1135" s="18">
        <v>8</v>
      </c>
      <c r="K1135" s="18" t="s">
        <v>2646</v>
      </c>
      <c r="L1135" s="18">
        <v>8</v>
      </c>
      <c r="M1135" s="16" t="s">
        <v>1098</v>
      </c>
      <c r="N1135" s="16" t="s">
        <v>1098</v>
      </c>
      <c r="O1135" s="16"/>
      <c r="P1135" s="16"/>
      <c r="Q1135" s="18" t="s">
        <v>33</v>
      </c>
      <c r="R1135" s="18" t="s">
        <v>1102</v>
      </c>
      <c r="S1135" s="18" t="s">
        <v>34</v>
      </c>
    </row>
    <row r="1136" ht="64" customHeight="1" spans="1:19">
      <c r="A1136" s="16">
        <v>670</v>
      </c>
      <c r="B1136" s="29" t="s">
        <v>1096</v>
      </c>
      <c r="C1136" s="15" t="s">
        <v>2647</v>
      </c>
      <c r="D1136" s="16" t="s">
        <v>1098</v>
      </c>
      <c r="E1136" s="19" t="s">
        <v>734</v>
      </c>
      <c r="F1136" s="19" t="s">
        <v>2636</v>
      </c>
      <c r="G1136" s="19" t="s">
        <v>94</v>
      </c>
      <c r="H1136" s="19" t="s">
        <v>34</v>
      </c>
      <c r="I1136" s="19" t="s">
        <v>2648</v>
      </c>
      <c r="J1136" s="41">
        <v>18.0172</v>
      </c>
      <c r="K1136" s="19" t="s">
        <v>2649</v>
      </c>
      <c r="L1136" s="19">
        <v>18.3</v>
      </c>
      <c r="M1136" s="16" t="s">
        <v>1098</v>
      </c>
      <c r="N1136" s="16" t="s">
        <v>1098</v>
      </c>
      <c r="O1136" s="16"/>
      <c r="P1136" s="16"/>
      <c r="Q1136" s="18" t="s">
        <v>33</v>
      </c>
      <c r="R1136" s="18" t="s">
        <v>1102</v>
      </c>
      <c r="S1136" s="18" t="s">
        <v>34</v>
      </c>
    </row>
    <row r="1137" ht="64" customHeight="1" spans="1:19">
      <c r="A1137" s="16">
        <v>671</v>
      </c>
      <c r="B1137" s="29" t="s">
        <v>1096</v>
      </c>
      <c r="C1137" s="15" t="s">
        <v>2650</v>
      </c>
      <c r="D1137" s="16" t="s">
        <v>1098</v>
      </c>
      <c r="E1137" s="19" t="s">
        <v>734</v>
      </c>
      <c r="F1137" s="15" t="s">
        <v>73</v>
      </c>
      <c r="G1137" s="19" t="s">
        <v>2651</v>
      </c>
      <c r="H1137" s="19" t="s">
        <v>34</v>
      </c>
      <c r="I1137" s="19" t="s">
        <v>2652</v>
      </c>
      <c r="J1137" s="19">
        <v>115.5</v>
      </c>
      <c r="K1137" s="19" t="s">
        <v>2649</v>
      </c>
      <c r="L1137" s="19">
        <v>115.5</v>
      </c>
      <c r="M1137" s="16" t="s">
        <v>1098</v>
      </c>
      <c r="N1137" s="16" t="s">
        <v>1098</v>
      </c>
      <c r="O1137" s="16"/>
      <c r="P1137" s="16"/>
      <c r="Q1137" s="18" t="s">
        <v>33</v>
      </c>
      <c r="R1137" s="18" t="s">
        <v>1102</v>
      </c>
      <c r="S1137" s="18" t="s">
        <v>34</v>
      </c>
    </row>
    <row r="1138" ht="64" customHeight="1" spans="1:19">
      <c r="A1138" s="16">
        <v>672</v>
      </c>
      <c r="B1138" s="29" t="s">
        <v>1096</v>
      </c>
      <c r="C1138" s="15" t="s">
        <v>2653</v>
      </c>
      <c r="D1138" s="16" t="s">
        <v>1098</v>
      </c>
      <c r="E1138" s="19" t="s">
        <v>734</v>
      </c>
      <c r="F1138" s="19" t="s">
        <v>120</v>
      </c>
      <c r="G1138" s="30" t="s">
        <v>547</v>
      </c>
      <c r="H1138" s="19" t="s">
        <v>34</v>
      </c>
      <c r="I1138" s="30" t="s">
        <v>2654</v>
      </c>
      <c r="J1138" s="19">
        <v>13</v>
      </c>
      <c r="K1138" s="19" t="s">
        <v>2649</v>
      </c>
      <c r="L1138" s="19">
        <v>13</v>
      </c>
      <c r="M1138" s="16" t="s">
        <v>1098</v>
      </c>
      <c r="N1138" s="16" t="s">
        <v>1098</v>
      </c>
      <c r="O1138" s="16"/>
      <c r="P1138" s="16"/>
      <c r="Q1138" s="18" t="s">
        <v>33</v>
      </c>
      <c r="R1138" s="18" t="s">
        <v>1102</v>
      </c>
      <c r="S1138" s="18" t="s">
        <v>34</v>
      </c>
    </row>
    <row r="1139" ht="64" customHeight="1" spans="1:19">
      <c r="A1139" s="16">
        <v>673</v>
      </c>
      <c r="B1139" s="29" t="s">
        <v>1096</v>
      </c>
      <c r="C1139" s="15" t="s">
        <v>2655</v>
      </c>
      <c r="D1139" s="16" t="s">
        <v>1098</v>
      </c>
      <c r="E1139" s="19" t="s">
        <v>734</v>
      </c>
      <c r="F1139" s="19" t="s">
        <v>120</v>
      </c>
      <c r="G1139" s="30" t="s">
        <v>130</v>
      </c>
      <c r="H1139" s="19" t="s">
        <v>34</v>
      </c>
      <c r="I1139" s="30" t="s">
        <v>2656</v>
      </c>
      <c r="J1139" s="19">
        <v>14</v>
      </c>
      <c r="K1139" s="19" t="s">
        <v>2649</v>
      </c>
      <c r="L1139" s="19">
        <v>14</v>
      </c>
      <c r="M1139" s="16" t="s">
        <v>1098</v>
      </c>
      <c r="N1139" s="16" t="s">
        <v>1098</v>
      </c>
      <c r="O1139" s="16"/>
      <c r="P1139" s="16"/>
      <c r="Q1139" s="18" t="s">
        <v>33</v>
      </c>
      <c r="R1139" s="18" t="s">
        <v>1102</v>
      </c>
      <c r="S1139" s="18" t="s">
        <v>34</v>
      </c>
    </row>
    <row r="1140" ht="64" customHeight="1" spans="1:19">
      <c r="A1140" s="16">
        <v>674</v>
      </c>
      <c r="B1140" s="29" t="s">
        <v>1096</v>
      </c>
      <c r="C1140" s="15" t="s">
        <v>2657</v>
      </c>
      <c r="D1140" s="16" t="s">
        <v>1098</v>
      </c>
      <c r="E1140" s="19" t="s">
        <v>734</v>
      </c>
      <c r="F1140" s="19" t="s">
        <v>120</v>
      </c>
      <c r="G1140" s="30" t="s">
        <v>552</v>
      </c>
      <c r="H1140" s="19" t="s">
        <v>34</v>
      </c>
      <c r="I1140" s="30" t="s">
        <v>2658</v>
      </c>
      <c r="J1140" s="19">
        <v>6</v>
      </c>
      <c r="K1140" s="19" t="s">
        <v>2649</v>
      </c>
      <c r="L1140" s="19">
        <v>6</v>
      </c>
      <c r="M1140" s="16" t="s">
        <v>1098</v>
      </c>
      <c r="N1140" s="16" t="s">
        <v>1098</v>
      </c>
      <c r="O1140" s="16"/>
      <c r="P1140" s="16"/>
      <c r="Q1140" s="18" t="s">
        <v>33</v>
      </c>
      <c r="R1140" s="18" t="s">
        <v>1102</v>
      </c>
      <c r="S1140" s="18" t="s">
        <v>34</v>
      </c>
    </row>
    <row r="1141" ht="64" customHeight="1" spans="1:19">
      <c r="A1141" s="16">
        <v>675</v>
      </c>
      <c r="B1141" s="29" t="s">
        <v>1096</v>
      </c>
      <c r="C1141" s="15" t="s">
        <v>2659</v>
      </c>
      <c r="D1141" s="16" t="s">
        <v>1098</v>
      </c>
      <c r="E1141" s="19" t="s">
        <v>734</v>
      </c>
      <c r="F1141" s="19" t="s">
        <v>120</v>
      </c>
      <c r="G1141" s="30" t="s">
        <v>552</v>
      </c>
      <c r="H1141" s="19" t="s">
        <v>34</v>
      </c>
      <c r="I1141" s="30" t="s">
        <v>2660</v>
      </c>
      <c r="J1141" s="19">
        <v>29.08</v>
      </c>
      <c r="K1141" s="19" t="s">
        <v>2649</v>
      </c>
      <c r="L1141" s="19">
        <v>29.08</v>
      </c>
      <c r="M1141" s="16" t="s">
        <v>1098</v>
      </c>
      <c r="N1141" s="16" t="s">
        <v>1098</v>
      </c>
      <c r="O1141" s="16"/>
      <c r="P1141" s="16"/>
      <c r="Q1141" s="18" t="s">
        <v>33</v>
      </c>
      <c r="R1141" s="18" t="s">
        <v>1102</v>
      </c>
      <c r="S1141" s="18" t="s">
        <v>34</v>
      </c>
    </row>
    <row r="1142" ht="64" customHeight="1" spans="1:19">
      <c r="A1142" s="16">
        <v>676</v>
      </c>
      <c r="B1142" s="29" t="s">
        <v>1096</v>
      </c>
      <c r="C1142" s="15" t="s">
        <v>2661</v>
      </c>
      <c r="D1142" s="16" t="s">
        <v>1098</v>
      </c>
      <c r="E1142" s="19" t="s">
        <v>734</v>
      </c>
      <c r="F1142" s="19" t="s">
        <v>120</v>
      </c>
      <c r="G1142" s="19" t="s">
        <v>121</v>
      </c>
      <c r="H1142" s="19" t="s">
        <v>34</v>
      </c>
      <c r="I1142" s="30" t="s">
        <v>2662</v>
      </c>
      <c r="J1142" s="19">
        <v>25.025</v>
      </c>
      <c r="K1142" s="19" t="s">
        <v>2649</v>
      </c>
      <c r="L1142" s="19">
        <v>25.025</v>
      </c>
      <c r="M1142" s="16" t="s">
        <v>1098</v>
      </c>
      <c r="N1142" s="16" t="s">
        <v>1098</v>
      </c>
      <c r="O1142" s="16"/>
      <c r="P1142" s="16"/>
      <c r="Q1142" s="18" t="s">
        <v>33</v>
      </c>
      <c r="R1142" s="18" t="s">
        <v>1102</v>
      </c>
      <c r="S1142" s="18" t="s">
        <v>34</v>
      </c>
    </row>
    <row r="1143" ht="64" customHeight="1" spans="1:19">
      <c r="A1143" s="16">
        <v>677</v>
      </c>
      <c r="B1143" s="29" t="s">
        <v>1096</v>
      </c>
      <c r="C1143" s="15" t="s">
        <v>2663</v>
      </c>
      <c r="D1143" s="16" t="s">
        <v>1098</v>
      </c>
      <c r="E1143" s="19" t="s">
        <v>734</v>
      </c>
      <c r="F1143" s="15" t="s">
        <v>51</v>
      </c>
      <c r="G1143" s="30" t="s">
        <v>782</v>
      </c>
      <c r="H1143" s="19" t="s">
        <v>34</v>
      </c>
      <c r="I1143" s="19" t="s">
        <v>2664</v>
      </c>
      <c r="J1143" s="19">
        <v>114</v>
      </c>
      <c r="K1143" s="19" t="s">
        <v>2649</v>
      </c>
      <c r="L1143" s="19">
        <v>114</v>
      </c>
      <c r="M1143" s="16" t="s">
        <v>1098</v>
      </c>
      <c r="N1143" s="16" t="s">
        <v>1098</v>
      </c>
      <c r="O1143" s="16"/>
      <c r="P1143" s="16"/>
      <c r="Q1143" s="18" t="s">
        <v>33</v>
      </c>
      <c r="R1143" s="18" t="s">
        <v>1102</v>
      </c>
      <c r="S1143" s="18" t="s">
        <v>34</v>
      </c>
    </row>
    <row r="1144" ht="45" customHeight="1" spans="1:19">
      <c r="A1144" s="16">
        <v>678</v>
      </c>
      <c r="B1144" s="29" t="s">
        <v>1096</v>
      </c>
      <c r="C1144" s="15" t="s">
        <v>2665</v>
      </c>
      <c r="D1144" s="16" t="s">
        <v>1098</v>
      </c>
      <c r="E1144" s="19" t="s">
        <v>734</v>
      </c>
      <c r="F1144" s="19" t="s">
        <v>36</v>
      </c>
      <c r="G1144" s="19" t="s">
        <v>37</v>
      </c>
      <c r="H1144" s="19" t="s">
        <v>34</v>
      </c>
      <c r="I1144" s="30" t="s">
        <v>2666</v>
      </c>
      <c r="J1144" s="19">
        <v>12</v>
      </c>
      <c r="K1144" s="19" t="s">
        <v>2649</v>
      </c>
      <c r="L1144" s="19">
        <v>12</v>
      </c>
      <c r="M1144" s="16" t="s">
        <v>1098</v>
      </c>
      <c r="N1144" s="16" t="s">
        <v>1098</v>
      </c>
      <c r="O1144" s="16"/>
      <c r="P1144" s="16"/>
      <c r="Q1144" s="18" t="s">
        <v>33</v>
      </c>
      <c r="R1144" s="18" t="s">
        <v>1102</v>
      </c>
      <c r="S1144" s="18" t="s">
        <v>34</v>
      </c>
    </row>
    <row r="1145" ht="45" customHeight="1" spans="1:19">
      <c r="A1145" s="16">
        <v>679</v>
      </c>
      <c r="B1145" s="29" t="s">
        <v>1096</v>
      </c>
      <c r="C1145" s="15" t="s">
        <v>2667</v>
      </c>
      <c r="D1145" s="22" t="s">
        <v>1098</v>
      </c>
      <c r="E1145" s="46" t="s">
        <v>734</v>
      </c>
      <c r="F1145" s="19" t="s">
        <v>51</v>
      </c>
      <c r="G1145" s="19" t="s">
        <v>52</v>
      </c>
      <c r="H1145" s="19" t="s">
        <v>34</v>
      </c>
      <c r="I1145" s="19" t="s">
        <v>2668</v>
      </c>
      <c r="J1145" s="41">
        <v>35.73</v>
      </c>
      <c r="K1145" s="19" t="s">
        <v>2669</v>
      </c>
      <c r="L1145" s="15">
        <v>39.64</v>
      </c>
      <c r="M1145" s="16" t="s">
        <v>1098</v>
      </c>
      <c r="N1145" s="16" t="s">
        <v>1098</v>
      </c>
      <c r="O1145" s="19"/>
      <c r="P1145" s="16"/>
      <c r="Q1145" s="19" t="s">
        <v>33</v>
      </c>
      <c r="R1145" s="19" t="s">
        <v>1102</v>
      </c>
      <c r="S1145" s="19" t="s">
        <v>34</v>
      </c>
    </row>
    <row r="1146" s="1" customFormat="1" ht="67" customHeight="1" spans="1:19">
      <c r="A1146" s="16">
        <v>680</v>
      </c>
      <c r="B1146" s="39" t="s">
        <v>1096</v>
      </c>
      <c r="C1146" s="15" t="s">
        <v>2670</v>
      </c>
      <c r="D1146" s="31" t="s">
        <v>1098</v>
      </c>
      <c r="E1146" s="67" t="s">
        <v>734</v>
      </c>
      <c r="F1146" s="32" t="s">
        <v>1054</v>
      </c>
      <c r="G1146" s="32" t="s">
        <v>74</v>
      </c>
      <c r="H1146" s="32" t="s">
        <v>34</v>
      </c>
      <c r="I1146" s="32" t="s">
        <v>2671</v>
      </c>
      <c r="J1146" s="10">
        <f>28.36+125.09+18.82</f>
        <v>172.27</v>
      </c>
      <c r="K1146" s="19" t="s">
        <v>2672</v>
      </c>
      <c r="L1146" s="10">
        <f>28.36+125.09+18.82</f>
        <v>172.27</v>
      </c>
      <c r="M1146" s="45" t="s">
        <v>1098</v>
      </c>
      <c r="N1146" s="45" t="s">
        <v>1098</v>
      </c>
      <c r="O1146" s="32"/>
      <c r="P1146" s="45"/>
      <c r="Q1146" s="32" t="s">
        <v>33</v>
      </c>
      <c r="R1146" s="32" t="s">
        <v>1102</v>
      </c>
      <c r="S1146" s="32" t="s">
        <v>34</v>
      </c>
    </row>
    <row r="1147" ht="36" customHeight="1" spans="1:19">
      <c r="A1147" s="16">
        <v>681</v>
      </c>
      <c r="B1147" s="29" t="s">
        <v>1096</v>
      </c>
      <c r="C1147" s="15" t="s">
        <v>2673</v>
      </c>
      <c r="D1147" s="22" t="s">
        <v>1098</v>
      </c>
      <c r="E1147" s="19" t="s">
        <v>734</v>
      </c>
      <c r="F1147" s="19" t="s">
        <v>77</v>
      </c>
      <c r="G1147" s="64" t="s">
        <v>273</v>
      </c>
      <c r="H1147" s="19" t="s">
        <v>2394</v>
      </c>
      <c r="I1147" s="21" t="s">
        <v>2395</v>
      </c>
      <c r="J1147" s="56">
        <v>7.39935</v>
      </c>
      <c r="K1147" s="19" t="s">
        <v>1345</v>
      </c>
      <c r="L1147" s="56">
        <v>7.39935</v>
      </c>
      <c r="M1147" s="22" t="s">
        <v>1098</v>
      </c>
      <c r="N1147" s="22" t="s">
        <v>26</v>
      </c>
      <c r="O1147" s="22" t="s">
        <v>26</v>
      </c>
      <c r="P1147" s="22"/>
      <c r="Q1147" s="19" t="s">
        <v>33</v>
      </c>
      <c r="R1147" s="19" t="s">
        <v>1102</v>
      </c>
      <c r="S1147" s="19" t="s">
        <v>34</v>
      </c>
    </row>
    <row r="1148" ht="36" customHeight="1" spans="1:19">
      <c r="A1148" s="16">
        <v>682</v>
      </c>
      <c r="B1148" s="29" t="s">
        <v>1096</v>
      </c>
      <c r="C1148" s="15" t="s">
        <v>2674</v>
      </c>
      <c r="D1148" s="22" t="s">
        <v>1098</v>
      </c>
      <c r="E1148" s="19" t="s">
        <v>734</v>
      </c>
      <c r="F1148" s="19" t="s">
        <v>77</v>
      </c>
      <c r="G1148" s="64" t="s">
        <v>78</v>
      </c>
      <c r="H1148" s="22" t="s">
        <v>34</v>
      </c>
      <c r="I1148" s="21" t="s">
        <v>2397</v>
      </c>
      <c r="J1148" s="56">
        <v>5.06835</v>
      </c>
      <c r="K1148" s="19" t="s">
        <v>1345</v>
      </c>
      <c r="L1148" s="56">
        <v>5.06835</v>
      </c>
      <c r="M1148" s="22" t="s">
        <v>1098</v>
      </c>
      <c r="N1148" s="22" t="s">
        <v>26</v>
      </c>
      <c r="O1148" s="22" t="s">
        <v>26</v>
      </c>
      <c r="P1148" s="22"/>
      <c r="Q1148" s="19" t="s">
        <v>33</v>
      </c>
      <c r="R1148" s="19" t="s">
        <v>1102</v>
      </c>
      <c r="S1148" s="19" t="s">
        <v>34</v>
      </c>
    </row>
    <row r="1149" ht="36" customHeight="1" spans="1:19">
      <c r="A1149" s="16">
        <v>683</v>
      </c>
      <c r="B1149" s="29" t="s">
        <v>1096</v>
      </c>
      <c r="C1149" s="15" t="s">
        <v>2675</v>
      </c>
      <c r="D1149" s="22" t="s">
        <v>1098</v>
      </c>
      <c r="E1149" s="19" t="s">
        <v>734</v>
      </c>
      <c r="F1149" s="19" t="s">
        <v>77</v>
      </c>
      <c r="G1149" s="64" t="s">
        <v>276</v>
      </c>
      <c r="H1149" s="22" t="s">
        <v>34</v>
      </c>
      <c r="I1149" s="21" t="s">
        <v>2399</v>
      </c>
      <c r="J1149" s="56">
        <v>2.773575</v>
      </c>
      <c r="K1149" s="19" t="s">
        <v>1345</v>
      </c>
      <c r="L1149" s="56">
        <v>2.773575</v>
      </c>
      <c r="M1149" s="22" t="s">
        <v>1098</v>
      </c>
      <c r="N1149" s="22" t="s">
        <v>26</v>
      </c>
      <c r="O1149" s="22" t="s">
        <v>26</v>
      </c>
      <c r="P1149" s="22"/>
      <c r="Q1149" s="19" t="s">
        <v>33</v>
      </c>
      <c r="R1149" s="19" t="s">
        <v>1102</v>
      </c>
      <c r="S1149" s="19" t="s">
        <v>34</v>
      </c>
    </row>
    <row r="1150" ht="36" customHeight="1" spans="1:19">
      <c r="A1150" s="16">
        <v>684</v>
      </c>
      <c r="B1150" s="29" t="s">
        <v>1096</v>
      </c>
      <c r="C1150" s="15" t="s">
        <v>2676</v>
      </c>
      <c r="D1150" s="22" t="s">
        <v>1098</v>
      </c>
      <c r="E1150" s="19" t="s">
        <v>734</v>
      </c>
      <c r="F1150" s="19" t="s">
        <v>77</v>
      </c>
      <c r="G1150" s="64" t="s">
        <v>94</v>
      </c>
      <c r="H1150" s="22" t="s">
        <v>34</v>
      </c>
      <c r="I1150" s="21" t="s">
        <v>2401</v>
      </c>
      <c r="J1150" s="56">
        <v>13.581225</v>
      </c>
      <c r="K1150" s="19" t="s">
        <v>1345</v>
      </c>
      <c r="L1150" s="56">
        <v>13.581225</v>
      </c>
      <c r="M1150" s="22" t="s">
        <v>1098</v>
      </c>
      <c r="N1150" s="22" t="s">
        <v>26</v>
      </c>
      <c r="O1150" s="22" t="s">
        <v>26</v>
      </c>
      <c r="P1150" s="22"/>
      <c r="Q1150" s="19" t="s">
        <v>33</v>
      </c>
      <c r="R1150" s="19" t="s">
        <v>1102</v>
      </c>
      <c r="S1150" s="19" t="s">
        <v>34</v>
      </c>
    </row>
    <row r="1151" ht="36" customHeight="1" spans="1:19">
      <c r="A1151" s="16">
        <v>685</v>
      </c>
      <c r="B1151" s="29" t="s">
        <v>1096</v>
      </c>
      <c r="C1151" s="15" t="s">
        <v>2677</v>
      </c>
      <c r="D1151" s="22" t="s">
        <v>1098</v>
      </c>
      <c r="E1151" s="19" t="s">
        <v>734</v>
      </c>
      <c r="F1151" s="19" t="s">
        <v>77</v>
      </c>
      <c r="G1151" s="64" t="s">
        <v>105</v>
      </c>
      <c r="H1151" s="22" t="s">
        <v>34</v>
      </c>
      <c r="I1151" s="21" t="s">
        <v>2403</v>
      </c>
      <c r="J1151" s="56">
        <v>14.737275</v>
      </c>
      <c r="K1151" s="19" t="s">
        <v>1345</v>
      </c>
      <c r="L1151" s="56">
        <v>14.737275</v>
      </c>
      <c r="M1151" s="22" t="s">
        <v>1098</v>
      </c>
      <c r="N1151" s="22" t="s">
        <v>26</v>
      </c>
      <c r="O1151" s="22" t="s">
        <v>26</v>
      </c>
      <c r="P1151" s="22"/>
      <c r="Q1151" s="19" t="s">
        <v>33</v>
      </c>
      <c r="R1151" s="19" t="s">
        <v>1102</v>
      </c>
      <c r="S1151" s="19" t="s">
        <v>34</v>
      </c>
    </row>
    <row r="1152" ht="36" customHeight="1" spans="1:19">
      <c r="A1152" s="16">
        <v>686</v>
      </c>
      <c r="B1152" s="29" t="s">
        <v>1096</v>
      </c>
      <c r="C1152" s="15" t="s">
        <v>2678</v>
      </c>
      <c r="D1152" s="22" t="s">
        <v>1098</v>
      </c>
      <c r="E1152" s="19" t="s">
        <v>734</v>
      </c>
      <c r="F1152" s="19" t="s">
        <v>77</v>
      </c>
      <c r="G1152" s="64" t="s">
        <v>279</v>
      </c>
      <c r="H1152" s="22" t="s">
        <v>34</v>
      </c>
      <c r="I1152" s="21" t="s">
        <v>2405</v>
      </c>
      <c r="J1152" s="56">
        <v>11.023425</v>
      </c>
      <c r="K1152" s="19" t="s">
        <v>1345</v>
      </c>
      <c r="L1152" s="56">
        <v>11.023425</v>
      </c>
      <c r="M1152" s="22" t="s">
        <v>1098</v>
      </c>
      <c r="N1152" s="22" t="s">
        <v>26</v>
      </c>
      <c r="O1152" s="22" t="s">
        <v>26</v>
      </c>
      <c r="P1152" s="22"/>
      <c r="Q1152" s="19" t="s">
        <v>33</v>
      </c>
      <c r="R1152" s="19" t="s">
        <v>1102</v>
      </c>
      <c r="S1152" s="19" t="s">
        <v>34</v>
      </c>
    </row>
    <row r="1153" ht="36" customHeight="1" spans="1:19">
      <c r="A1153" s="16">
        <v>687</v>
      </c>
      <c r="B1153" s="29" t="s">
        <v>1096</v>
      </c>
      <c r="C1153" s="15" t="s">
        <v>2679</v>
      </c>
      <c r="D1153" s="22" t="s">
        <v>1098</v>
      </c>
      <c r="E1153" s="19" t="s">
        <v>734</v>
      </c>
      <c r="F1153" s="19" t="s">
        <v>77</v>
      </c>
      <c r="G1153" s="64" t="s">
        <v>110</v>
      </c>
      <c r="H1153" s="22" t="s">
        <v>34</v>
      </c>
      <c r="I1153" s="21" t="s">
        <v>2407</v>
      </c>
      <c r="J1153" s="56">
        <v>8.223075</v>
      </c>
      <c r="K1153" s="19" t="s">
        <v>1345</v>
      </c>
      <c r="L1153" s="56">
        <v>8.223075</v>
      </c>
      <c r="M1153" s="22" t="s">
        <v>1098</v>
      </c>
      <c r="N1153" s="22" t="s">
        <v>26</v>
      </c>
      <c r="O1153" s="22" t="s">
        <v>26</v>
      </c>
      <c r="P1153" s="22"/>
      <c r="Q1153" s="19" t="s">
        <v>33</v>
      </c>
      <c r="R1153" s="19" t="s">
        <v>1102</v>
      </c>
      <c r="S1153" s="19" t="s">
        <v>34</v>
      </c>
    </row>
    <row r="1154" ht="36" customHeight="1" spans="1:19">
      <c r="A1154" s="16">
        <v>688</v>
      </c>
      <c r="B1154" s="29" t="s">
        <v>1096</v>
      </c>
      <c r="C1154" s="15" t="s">
        <v>2680</v>
      </c>
      <c r="D1154" s="22" t="s">
        <v>1098</v>
      </c>
      <c r="E1154" s="19" t="s">
        <v>734</v>
      </c>
      <c r="F1154" s="19" t="s">
        <v>56</v>
      </c>
      <c r="G1154" s="64" t="s">
        <v>456</v>
      </c>
      <c r="H1154" s="22" t="s">
        <v>34</v>
      </c>
      <c r="I1154" s="21" t="s">
        <v>2409</v>
      </c>
      <c r="J1154" s="56">
        <v>3.447675</v>
      </c>
      <c r="K1154" s="19" t="s">
        <v>1345</v>
      </c>
      <c r="L1154" s="56">
        <v>3.447675</v>
      </c>
      <c r="M1154" s="22" t="s">
        <v>1098</v>
      </c>
      <c r="N1154" s="22" t="s">
        <v>26</v>
      </c>
      <c r="O1154" s="22" t="s">
        <v>26</v>
      </c>
      <c r="P1154" s="22"/>
      <c r="Q1154" s="19" t="s">
        <v>33</v>
      </c>
      <c r="R1154" s="19" t="s">
        <v>1102</v>
      </c>
      <c r="S1154" s="19" t="s">
        <v>34</v>
      </c>
    </row>
    <row r="1155" ht="36" customHeight="1" spans="1:19">
      <c r="A1155" s="16">
        <v>689</v>
      </c>
      <c r="B1155" s="29" t="s">
        <v>1096</v>
      </c>
      <c r="C1155" s="15" t="s">
        <v>2681</v>
      </c>
      <c r="D1155" s="22" t="s">
        <v>1098</v>
      </c>
      <c r="E1155" s="19" t="s">
        <v>734</v>
      </c>
      <c r="F1155" s="19" t="s">
        <v>56</v>
      </c>
      <c r="G1155" s="64" t="s">
        <v>190</v>
      </c>
      <c r="H1155" s="22" t="s">
        <v>34</v>
      </c>
      <c r="I1155" s="21" t="s">
        <v>2411</v>
      </c>
      <c r="J1155" s="56">
        <v>10.251675</v>
      </c>
      <c r="K1155" s="19" t="s">
        <v>1345</v>
      </c>
      <c r="L1155" s="56">
        <v>10.251675</v>
      </c>
      <c r="M1155" s="22" t="s">
        <v>1098</v>
      </c>
      <c r="N1155" s="22" t="s">
        <v>26</v>
      </c>
      <c r="O1155" s="22" t="s">
        <v>26</v>
      </c>
      <c r="P1155" s="22"/>
      <c r="Q1155" s="19" t="s">
        <v>33</v>
      </c>
      <c r="R1155" s="19" t="s">
        <v>1102</v>
      </c>
      <c r="S1155" s="19" t="s">
        <v>34</v>
      </c>
    </row>
    <row r="1156" ht="36" customHeight="1" spans="1:19">
      <c r="A1156" s="16">
        <v>690</v>
      </c>
      <c r="B1156" s="29" t="s">
        <v>1096</v>
      </c>
      <c r="C1156" s="15" t="s">
        <v>2682</v>
      </c>
      <c r="D1156" s="22" t="s">
        <v>1098</v>
      </c>
      <c r="E1156" s="19" t="s">
        <v>734</v>
      </c>
      <c r="F1156" s="19" t="s">
        <v>56</v>
      </c>
      <c r="G1156" s="64" t="s">
        <v>427</v>
      </c>
      <c r="H1156" s="22" t="s">
        <v>34</v>
      </c>
      <c r="I1156" s="21" t="s">
        <v>2413</v>
      </c>
      <c r="J1156" s="56">
        <v>4.89195</v>
      </c>
      <c r="K1156" s="19" t="s">
        <v>1345</v>
      </c>
      <c r="L1156" s="56">
        <v>4.89195</v>
      </c>
      <c r="M1156" s="22" t="s">
        <v>1098</v>
      </c>
      <c r="N1156" s="22" t="s">
        <v>26</v>
      </c>
      <c r="O1156" s="22" t="s">
        <v>26</v>
      </c>
      <c r="P1156" s="22"/>
      <c r="Q1156" s="19" t="s">
        <v>33</v>
      </c>
      <c r="R1156" s="19" t="s">
        <v>1102</v>
      </c>
      <c r="S1156" s="19" t="s">
        <v>34</v>
      </c>
    </row>
    <row r="1157" ht="36" customHeight="1" spans="1:19">
      <c r="A1157" s="16">
        <v>691</v>
      </c>
      <c r="B1157" s="29" t="s">
        <v>1096</v>
      </c>
      <c r="C1157" s="15" t="s">
        <v>2683</v>
      </c>
      <c r="D1157" s="22" t="s">
        <v>1098</v>
      </c>
      <c r="E1157" s="19" t="s">
        <v>734</v>
      </c>
      <c r="F1157" s="19" t="s">
        <v>56</v>
      </c>
      <c r="G1157" s="64" t="s">
        <v>194</v>
      </c>
      <c r="H1157" s="22" t="s">
        <v>34</v>
      </c>
      <c r="I1157" s="21" t="s">
        <v>2415</v>
      </c>
      <c r="J1157" s="56">
        <v>3.9879</v>
      </c>
      <c r="K1157" s="19" t="s">
        <v>1345</v>
      </c>
      <c r="L1157" s="56">
        <v>3.9879</v>
      </c>
      <c r="M1157" s="22" t="s">
        <v>1098</v>
      </c>
      <c r="N1157" s="22" t="s">
        <v>26</v>
      </c>
      <c r="O1157" s="22" t="s">
        <v>26</v>
      </c>
      <c r="P1157" s="22"/>
      <c r="Q1157" s="19" t="s">
        <v>33</v>
      </c>
      <c r="R1157" s="19" t="s">
        <v>1102</v>
      </c>
      <c r="S1157" s="19" t="s">
        <v>34</v>
      </c>
    </row>
    <row r="1158" ht="36" customHeight="1" spans="1:19">
      <c r="A1158" s="16">
        <v>692</v>
      </c>
      <c r="B1158" s="29" t="s">
        <v>1096</v>
      </c>
      <c r="C1158" s="15" t="s">
        <v>2684</v>
      </c>
      <c r="D1158" s="22" t="s">
        <v>1098</v>
      </c>
      <c r="E1158" s="19" t="s">
        <v>734</v>
      </c>
      <c r="F1158" s="19" t="s">
        <v>56</v>
      </c>
      <c r="G1158" s="64" t="s">
        <v>470</v>
      </c>
      <c r="H1158" s="22" t="s">
        <v>34</v>
      </c>
      <c r="I1158" s="21" t="s">
        <v>2417</v>
      </c>
      <c r="J1158" s="56">
        <v>6.97095</v>
      </c>
      <c r="K1158" s="19" t="s">
        <v>1345</v>
      </c>
      <c r="L1158" s="56">
        <v>6.97095</v>
      </c>
      <c r="M1158" s="22" t="s">
        <v>1098</v>
      </c>
      <c r="N1158" s="22" t="s">
        <v>26</v>
      </c>
      <c r="O1158" s="22" t="s">
        <v>26</v>
      </c>
      <c r="P1158" s="22"/>
      <c r="Q1158" s="19" t="s">
        <v>33</v>
      </c>
      <c r="R1158" s="19" t="s">
        <v>1102</v>
      </c>
      <c r="S1158" s="19" t="s">
        <v>34</v>
      </c>
    </row>
    <row r="1159" ht="36" customHeight="1" spans="1:19">
      <c r="A1159" s="16">
        <v>693</v>
      </c>
      <c r="B1159" s="29" t="s">
        <v>1096</v>
      </c>
      <c r="C1159" s="15" t="s">
        <v>2685</v>
      </c>
      <c r="D1159" s="22" t="s">
        <v>1098</v>
      </c>
      <c r="E1159" s="19" t="s">
        <v>734</v>
      </c>
      <c r="F1159" s="19" t="s">
        <v>73</v>
      </c>
      <c r="G1159" s="64" t="s">
        <v>296</v>
      </c>
      <c r="H1159" s="22" t="s">
        <v>34</v>
      </c>
      <c r="I1159" s="21" t="s">
        <v>2419</v>
      </c>
      <c r="J1159" s="56">
        <v>9.498825</v>
      </c>
      <c r="K1159" s="19" t="s">
        <v>1345</v>
      </c>
      <c r="L1159" s="56">
        <v>9.498825</v>
      </c>
      <c r="M1159" s="22" t="s">
        <v>1098</v>
      </c>
      <c r="N1159" s="22" t="s">
        <v>26</v>
      </c>
      <c r="O1159" s="22" t="s">
        <v>26</v>
      </c>
      <c r="P1159" s="22"/>
      <c r="Q1159" s="19" t="s">
        <v>33</v>
      </c>
      <c r="R1159" s="19" t="s">
        <v>1102</v>
      </c>
      <c r="S1159" s="19" t="s">
        <v>34</v>
      </c>
    </row>
    <row r="1160" ht="36" customHeight="1" spans="1:19">
      <c r="A1160" s="16">
        <v>694</v>
      </c>
      <c r="B1160" s="29" t="s">
        <v>1096</v>
      </c>
      <c r="C1160" s="15" t="s">
        <v>2686</v>
      </c>
      <c r="D1160" s="22" t="s">
        <v>1098</v>
      </c>
      <c r="E1160" s="19" t="s">
        <v>734</v>
      </c>
      <c r="F1160" s="19" t="s">
        <v>36</v>
      </c>
      <c r="G1160" s="64" t="s">
        <v>37</v>
      </c>
      <c r="H1160" s="22" t="s">
        <v>34</v>
      </c>
      <c r="I1160" s="21" t="s">
        <v>2421</v>
      </c>
      <c r="J1160" s="56">
        <v>7.94745</v>
      </c>
      <c r="K1160" s="19" t="s">
        <v>1345</v>
      </c>
      <c r="L1160" s="56">
        <v>7.94745</v>
      </c>
      <c r="M1160" s="22" t="s">
        <v>1098</v>
      </c>
      <c r="N1160" s="22" t="s">
        <v>26</v>
      </c>
      <c r="O1160" s="22" t="s">
        <v>26</v>
      </c>
      <c r="P1160" s="22"/>
      <c r="Q1160" s="19" t="s">
        <v>33</v>
      </c>
      <c r="R1160" s="19" t="s">
        <v>1102</v>
      </c>
      <c r="S1160" s="19" t="s">
        <v>34</v>
      </c>
    </row>
    <row r="1161" ht="36" customHeight="1" spans="1:19">
      <c r="A1161" s="16">
        <v>695</v>
      </c>
      <c r="B1161" s="29" t="s">
        <v>1096</v>
      </c>
      <c r="C1161" s="15" t="s">
        <v>2687</v>
      </c>
      <c r="D1161" s="22" t="s">
        <v>1098</v>
      </c>
      <c r="E1161" s="19" t="s">
        <v>734</v>
      </c>
      <c r="F1161" s="22" t="s">
        <v>115</v>
      </c>
      <c r="G1161" s="64" t="s">
        <v>94</v>
      </c>
      <c r="H1161" s="22" t="s">
        <v>34</v>
      </c>
      <c r="I1161" s="21" t="s">
        <v>2423</v>
      </c>
      <c r="J1161" s="56">
        <v>12.19995</v>
      </c>
      <c r="K1161" s="19" t="s">
        <v>1345</v>
      </c>
      <c r="L1161" s="56">
        <v>12.19995</v>
      </c>
      <c r="M1161" s="22" t="s">
        <v>1098</v>
      </c>
      <c r="N1161" s="22" t="s">
        <v>26</v>
      </c>
      <c r="O1161" s="22" t="s">
        <v>26</v>
      </c>
      <c r="P1161" s="22"/>
      <c r="Q1161" s="19" t="s">
        <v>33</v>
      </c>
      <c r="R1161" s="19" t="s">
        <v>1102</v>
      </c>
      <c r="S1161" s="19" t="s">
        <v>34</v>
      </c>
    </row>
    <row r="1162" ht="36" customHeight="1" spans="1:19">
      <c r="A1162" s="16">
        <v>696</v>
      </c>
      <c r="B1162" s="29" t="s">
        <v>1096</v>
      </c>
      <c r="C1162" s="15" t="s">
        <v>2688</v>
      </c>
      <c r="D1162" s="22" t="s">
        <v>1098</v>
      </c>
      <c r="E1162" s="19" t="s">
        <v>734</v>
      </c>
      <c r="F1162" s="19" t="s">
        <v>41</v>
      </c>
      <c r="G1162" s="64" t="s">
        <v>201</v>
      </c>
      <c r="H1162" s="22" t="s">
        <v>34</v>
      </c>
      <c r="I1162" s="21" t="s">
        <v>2425</v>
      </c>
      <c r="J1162" s="56">
        <v>6.9048</v>
      </c>
      <c r="K1162" s="19" t="s">
        <v>1345</v>
      </c>
      <c r="L1162" s="56">
        <v>6.9048</v>
      </c>
      <c r="M1162" s="22" t="s">
        <v>1098</v>
      </c>
      <c r="N1162" s="22" t="s">
        <v>26</v>
      </c>
      <c r="O1162" s="22" t="s">
        <v>26</v>
      </c>
      <c r="P1162" s="22"/>
      <c r="Q1162" s="19" t="s">
        <v>33</v>
      </c>
      <c r="R1162" s="19" t="s">
        <v>1102</v>
      </c>
      <c r="S1162" s="19" t="s">
        <v>34</v>
      </c>
    </row>
    <row r="1163" ht="36" customHeight="1" spans="1:19">
      <c r="A1163" s="16">
        <v>697</v>
      </c>
      <c r="B1163" s="29" t="s">
        <v>1096</v>
      </c>
      <c r="C1163" s="15" t="s">
        <v>2689</v>
      </c>
      <c r="D1163" s="22" t="s">
        <v>1098</v>
      </c>
      <c r="E1163" s="19" t="s">
        <v>734</v>
      </c>
      <c r="F1163" s="19" t="s">
        <v>41</v>
      </c>
      <c r="G1163" s="64" t="s">
        <v>511</v>
      </c>
      <c r="H1163" s="22" t="s">
        <v>34</v>
      </c>
      <c r="I1163" s="21" t="s">
        <v>2427</v>
      </c>
      <c r="J1163" s="56">
        <v>4.843125</v>
      </c>
      <c r="K1163" s="19" t="s">
        <v>1345</v>
      </c>
      <c r="L1163" s="56">
        <v>4.843125</v>
      </c>
      <c r="M1163" s="22" t="s">
        <v>1098</v>
      </c>
      <c r="N1163" s="22" t="s">
        <v>26</v>
      </c>
      <c r="O1163" s="22" t="s">
        <v>26</v>
      </c>
      <c r="P1163" s="22"/>
      <c r="Q1163" s="19" t="s">
        <v>33</v>
      </c>
      <c r="R1163" s="19" t="s">
        <v>1102</v>
      </c>
      <c r="S1163" s="19" t="s">
        <v>34</v>
      </c>
    </row>
    <row r="1164" ht="36" customHeight="1" spans="1:19">
      <c r="A1164" s="16">
        <v>698</v>
      </c>
      <c r="B1164" s="29" t="s">
        <v>1096</v>
      </c>
      <c r="C1164" s="15" t="s">
        <v>2690</v>
      </c>
      <c r="D1164" s="22" t="s">
        <v>1098</v>
      </c>
      <c r="E1164" s="19" t="s">
        <v>734</v>
      </c>
      <c r="F1164" s="19" t="s">
        <v>41</v>
      </c>
      <c r="G1164" s="64" t="s">
        <v>665</v>
      </c>
      <c r="H1164" s="22" t="s">
        <v>34</v>
      </c>
      <c r="I1164" s="21" t="s">
        <v>2429</v>
      </c>
      <c r="J1164" s="56">
        <v>5.8905</v>
      </c>
      <c r="K1164" s="19" t="s">
        <v>1345</v>
      </c>
      <c r="L1164" s="56">
        <v>5.8905</v>
      </c>
      <c r="M1164" s="22" t="s">
        <v>1098</v>
      </c>
      <c r="N1164" s="22" t="s">
        <v>26</v>
      </c>
      <c r="O1164" s="22" t="s">
        <v>26</v>
      </c>
      <c r="P1164" s="22"/>
      <c r="Q1164" s="19" t="s">
        <v>33</v>
      </c>
      <c r="R1164" s="19" t="s">
        <v>1102</v>
      </c>
      <c r="S1164" s="19" t="s">
        <v>34</v>
      </c>
    </row>
    <row r="1165" ht="36" customHeight="1" spans="1:19">
      <c r="A1165" s="16">
        <v>699</v>
      </c>
      <c r="B1165" s="29" t="s">
        <v>1096</v>
      </c>
      <c r="C1165" s="15" t="s">
        <v>2691</v>
      </c>
      <c r="D1165" s="22" t="s">
        <v>1098</v>
      </c>
      <c r="E1165" s="19" t="s">
        <v>734</v>
      </c>
      <c r="F1165" s="19" t="s">
        <v>41</v>
      </c>
      <c r="G1165" s="64" t="s">
        <v>517</v>
      </c>
      <c r="H1165" s="22" t="s">
        <v>34</v>
      </c>
      <c r="I1165" s="21" t="s">
        <v>2431</v>
      </c>
      <c r="J1165" s="56">
        <v>10.440675</v>
      </c>
      <c r="K1165" s="19" t="s">
        <v>1345</v>
      </c>
      <c r="L1165" s="56">
        <v>10.440675</v>
      </c>
      <c r="M1165" s="22" t="s">
        <v>1098</v>
      </c>
      <c r="N1165" s="22" t="s">
        <v>26</v>
      </c>
      <c r="O1165" s="22" t="s">
        <v>26</v>
      </c>
      <c r="P1165" s="22"/>
      <c r="Q1165" s="19" t="s">
        <v>33</v>
      </c>
      <c r="R1165" s="19" t="s">
        <v>1102</v>
      </c>
      <c r="S1165" s="19" t="s">
        <v>34</v>
      </c>
    </row>
    <row r="1166" ht="36" customHeight="1" spans="1:19">
      <c r="A1166" s="16">
        <v>700</v>
      </c>
      <c r="B1166" s="29" t="s">
        <v>1096</v>
      </c>
      <c r="C1166" s="15" t="s">
        <v>2692</v>
      </c>
      <c r="D1166" s="22" t="s">
        <v>1098</v>
      </c>
      <c r="E1166" s="19" t="s">
        <v>734</v>
      </c>
      <c r="F1166" s="19" t="s">
        <v>41</v>
      </c>
      <c r="G1166" s="64" t="s">
        <v>520</v>
      </c>
      <c r="H1166" s="22" t="s">
        <v>34</v>
      </c>
      <c r="I1166" s="21" t="s">
        <v>2433</v>
      </c>
      <c r="J1166" s="56">
        <v>3.627225</v>
      </c>
      <c r="K1166" s="19" t="s">
        <v>1345</v>
      </c>
      <c r="L1166" s="56">
        <v>3.627225</v>
      </c>
      <c r="M1166" s="22" t="s">
        <v>1098</v>
      </c>
      <c r="N1166" s="22" t="s">
        <v>26</v>
      </c>
      <c r="O1166" s="22" t="s">
        <v>26</v>
      </c>
      <c r="P1166" s="22"/>
      <c r="Q1166" s="19" t="s">
        <v>33</v>
      </c>
      <c r="R1166" s="19" t="s">
        <v>1102</v>
      </c>
      <c r="S1166" s="19" t="s">
        <v>34</v>
      </c>
    </row>
    <row r="1167" ht="36" customHeight="1" spans="1:19">
      <c r="A1167" s="16">
        <v>701</v>
      </c>
      <c r="B1167" s="29" t="s">
        <v>1096</v>
      </c>
      <c r="C1167" s="15" t="s">
        <v>2693</v>
      </c>
      <c r="D1167" s="22" t="s">
        <v>1098</v>
      </c>
      <c r="E1167" s="19" t="s">
        <v>734</v>
      </c>
      <c r="F1167" s="19" t="s">
        <v>41</v>
      </c>
      <c r="G1167" s="64" t="s">
        <v>522</v>
      </c>
      <c r="H1167" s="22" t="s">
        <v>34</v>
      </c>
      <c r="I1167" s="21" t="s">
        <v>2435</v>
      </c>
      <c r="J1167" s="56">
        <v>7.1946</v>
      </c>
      <c r="K1167" s="19" t="s">
        <v>1345</v>
      </c>
      <c r="L1167" s="56">
        <v>7.1946</v>
      </c>
      <c r="M1167" s="22" t="s">
        <v>1098</v>
      </c>
      <c r="N1167" s="22" t="s">
        <v>26</v>
      </c>
      <c r="O1167" s="22" t="s">
        <v>26</v>
      </c>
      <c r="P1167" s="22"/>
      <c r="Q1167" s="19" t="s">
        <v>33</v>
      </c>
      <c r="R1167" s="19" t="s">
        <v>1102</v>
      </c>
      <c r="S1167" s="19" t="s">
        <v>34</v>
      </c>
    </row>
    <row r="1168" ht="36" customHeight="1" spans="1:19">
      <c r="A1168" s="16">
        <v>702</v>
      </c>
      <c r="B1168" s="29" t="s">
        <v>1096</v>
      </c>
      <c r="C1168" s="15" t="s">
        <v>2694</v>
      </c>
      <c r="D1168" s="22" t="s">
        <v>1098</v>
      </c>
      <c r="E1168" s="19" t="s">
        <v>734</v>
      </c>
      <c r="F1168" s="19" t="s">
        <v>51</v>
      </c>
      <c r="G1168" s="64" t="s">
        <v>221</v>
      </c>
      <c r="H1168" s="22" t="s">
        <v>34</v>
      </c>
      <c r="I1168" s="21" t="s">
        <v>2437</v>
      </c>
      <c r="J1168" s="56">
        <v>2.74995</v>
      </c>
      <c r="K1168" s="19" t="s">
        <v>1345</v>
      </c>
      <c r="L1168" s="56">
        <v>2.74995</v>
      </c>
      <c r="M1168" s="22" t="s">
        <v>1098</v>
      </c>
      <c r="N1168" s="22" t="s">
        <v>26</v>
      </c>
      <c r="O1168" s="22" t="s">
        <v>26</v>
      </c>
      <c r="P1168" s="22"/>
      <c r="Q1168" s="19" t="s">
        <v>33</v>
      </c>
      <c r="R1168" s="19" t="s">
        <v>1102</v>
      </c>
      <c r="S1168" s="19" t="s">
        <v>34</v>
      </c>
    </row>
    <row r="1169" ht="36" customHeight="1" spans="1:19">
      <c r="A1169" s="16">
        <v>703</v>
      </c>
      <c r="B1169" s="29" t="s">
        <v>1096</v>
      </c>
      <c r="C1169" s="15" t="s">
        <v>2695</v>
      </c>
      <c r="D1169" s="22" t="s">
        <v>1098</v>
      </c>
      <c r="E1169" s="19" t="s">
        <v>734</v>
      </c>
      <c r="F1169" s="19" t="s">
        <v>2696</v>
      </c>
      <c r="G1169" s="64" t="s">
        <v>430</v>
      </c>
      <c r="H1169" s="22" t="s">
        <v>34</v>
      </c>
      <c r="I1169" s="21" t="s">
        <v>2439</v>
      </c>
      <c r="J1169" s="56">
        <v>5.43375</v>
      </c>
      <c r="K1169" s="19" t="s">
        <v>1345</v>
      </c>
      <c r="L1169" s="56">
        <v>5.43375</v>
      </c>
      <c r="M1169" s="22" t="s">
        <v>1098</v>
      </c>
      <c r="N1169" s="22" t="s">
        <v>26</v>
      </c>
      <c r="O1169" s="22" t="s">
        <v>26</v>
      </c>
      <c r="P1169" s="22"/>
      <c r="Q1169" s="19" t="s">
        <v>33</v>
      </c>
      <c r="R1169" s="19" t="s">
        <v>1102</v>
      </c>
      <c r="S1169" s="19" t="s">
        <v>34</v>
      </c>
    </row>
    <row r="1170" ht="36" customHeight="1" spans="1:19">
      <c r="A1170" s="16">
        <v>704</v>
      </c>
      <c r="B1170" s="29" t="s">
        <v>1096</v>
      </c>
      <c r="C1170" s="15" t="s">
        <v>2697</v>
      </c>
      <c r="D1170" s="22" t="s">
        <v>1098</v>
      </c>
      <c r="E1170" s="19" t="s">
        <v>734</v>
      </c>
      <c r="F1170" s="19" t="s">
        <v>2696</v>
      </c>
      <c r="G1170" s="64" t="s">
        <v>433</v>
      </c>
      <c r="H1170" s="22" t="s">
        <v>34</v>
      </c>
      <c r="I1170" s="21" t="s">
        <v>2441</v>
      </c>
      <c r="J1170" s="56">
        <v>5.062</v>
      </c>
      <c r="K1170" s="19" t="s">
        <v>1345</v>
      </c>
      <c r="L1170" s="56">
        <v>5.062</v>
      </c>
      <c r="M1170" s="22" t="s">
        <v>1098</v>
      </c>
      <c r="N1170" s="22" t="s">
        <v>26</v>
      </c>
      <c r="O1170" s="22" t="s">
        <v>26</v>
      </c>
      <c r="P1170" s="22"/>
      <c r="Q1170" s="19" t="s">
        <v>33</v>
      </c>
      <c r="R1170" s="19" t="s">
        <v>1102</v>
      </c>
      <c r="S1170" s="19" t="s">
        <v>34</v>
      </c>
    </row>
    <row r="1171" ht="36" customHeight="1" spans="1:19">
      <c r="A1171" s="16">
        <v>705</v>
      </c>
      <c r="B1171" s="29" t="s">
        <v>1096</v>
      </c>
      <c r="C1171" s="15" t="s">
        <v>2698</v>
      </c>
      <c r="D1171" s="22" t="s">
        <v>1098</v>
      </c>
      <c r="E1171" s="19" t="s">
        <v>734</v>
      </c>
      <c r="F1171" s="19" t="s">
        <v>120</v>
      </c>
      <c r="G1171" s="64" t="s">
        <v>544</v>
      </c>
      <c r="H1171" s="22" t="s">
        <v>34</v>
      </c>
      <c r="I1171" s="21" t="s">
        <v>2443</v>
      </c>
      <c r="J1171" s="56">
        <v>2.3184</v>
      </c>
      <c r="K1171" s="19" t="s">
        <v>1345</v>
      </c>
      <c r="L1171" s="56">
        <v>2.3184</v>
      </c>
      <c r="M1171" s="22" t="s">
        <v>1098</v>
      </c>
      <c r="N1171" s="22" t="s">
        <v>26</v>
      </c>
      <c r="O1171" s="22" t="s">
        <v>26</v>
      </c>
      <c r="P1171" s="22"/>
      <c r="Q1171" s="19" t="s">
        <v>33</v>
      </c>
      <c r="R1171" s="19" t="s">
        <v>1102</v>
      </c>
      <c r="S1171" s="19" t="s">
        <v>34</v>
      </c>
    </row>
    <row r="1172" ht="36" customHeight="1" spans="1:19">
      <c r="A1172" s="16">
        <v>706</v>
      </c>
      <c r="B1172" s="29" t="s">
        <v>1096</v>
      </c>
      <c r="C1172" s="15" t="s">
        <v>2699</v>
      </c>
      <c r="D1172" s="22" t="s">
        <v>1098</v>
      </c>
      <c r="E1172" s="19" t="s">
        <v>734</v>
      </c>
      <c r="F1172" s="19" t="s">
        <v>120</v>
      </c>
      <c r="G1172" s="64" t="s">
        <v>121</v>
      </c>
      <c r="H1172" s="22" t="s">
        <v>34</v>
      </c>
      <c r="I1172" s="21" t="s">
        <v>2445</v>
      </c>
      <c r="J1172" s="56">
        <v>4.41315</v>
      </c>
      <c r="K1172" s="19" t="s">
        <v>1345</v>
      </c>
      <c r="L1172" s="56">
        <v>4.41315</v>
      </c>
      <c r="M1172" s="22" t="s">
        <v>1098</v>
      </c>
      <c r="N1172" s="22" t="s">
        <v>26</v>
      </c>
      <c r="O1172" s="22" t="s">
        <v>26</v>
      </c>
      <c r="P1172" s="22"/>
      <c r="Q1172" s="19" t="s">
        <v>33</v>
      </c>
      <c r="R1172" s="19" t="s">
        <v>1102</v>
      </c>
      <c r="S1172" s="19" t="s">
        <v>34</v>
      </c>
    </row>
    <row r="1173" ht="36" customHeight="1" spans="1:19">
      <c r="A1173" s="16">
        <v>707</v>
      </c>
      <c r="B1173" s="29" t="s">
        <v>1096</v>
      </c>
      <c r="C1173" s="15" t="s">
        <v>2700</v>
      </c>
      <c r="D1173" s="22" t="s">
        <v>1098</v>
      </c>
      <c r="E1173" s="19" t="s">
        <v>734</v>
      </c>
      <c r="F1173" s="19" t="s">
        <v>120</v>
      </c>
      <c r="G1173" s="64" t="s">
        <v>547</v>
      </c>
      <c r="H1173" s="22" t="s">
        <v>34</v>
      </c>
      <c r="I1173" s="21" t="s">
        <v>2447</v>
      </c>
      <c r="J1173" s="56">
        <v>3.192525</v>
      </c>
      <c r="K1173" s="19" t="s">
        <v>1345</v>
      </c>
      <c r="L1173" s="56">
        <v>3.192525</v>
      </c>
      <c r="M1173" s="22" t="s">
        <v>1098</v>
      </c>
      <c r="N1173" s="22" t="s">
        <v>26</v>
      </c>
      <c r="O1173" s="22" t="s">
        <v>26</v>
      </c>
      <c r="P1173" s="22"/>
      <c r="Q1173" s="19" t="s">
        <v>33</v>
      </c>
      <c r="R1173" s="19" t="s">
        <v>1102</v>
      </c>
      <c r="S1173" s="19" t="s">
        <v>34</v>
      </c>
    </row>
    <row r="1174" ht="36" customHeight="1" spans="1:19">
      <c r="A1174" s="16">
        <v>708</v>
      </c>
      <c r="B1174" s="29" t="s">
        <v>1096</v>
      </c>
      <c r="C1174" s="15" t="s">
        <v>2701</v>
      </c>
      <c r="D1174" s="22" t="s">
        <v>1098</v>
      </c>
      <c r="E1174" s="19" t="s">
        <v>734</v>
      </c>
      <c r="F1174" s="19" t="s">
        <v>120</v>
      </c>
      <c r="G1174" s="64" t="s">
        <v>127</v>
      </c>
      <c r="H1174" s="22" t="s">
        <v>34</v>
      </c>
      <c r="I1174" s="21" t="s">
        <v>2449</v>
      </c>
      <c r="J1174" s="56">
        <v>5.655825</v>
      </c>
      <c r="K1174" s="19" t="s">
        <v>1345</v>
      </c>
      <c r="L1174" s="56">
        <v>5.655825</v>
      </c>
      <c r="M1174" s="22" t="s">
        <v>1098</v>
      </c>
      <c r="N1174" s="22" t="s">
        <v>26</v>
      </c>
      <c r="O1174" s="22" t="s">
        <v>26</v>
      </c>
      <c r="P1174" s="22"/>
      <c r="Q1174" s="19" t="s">
        <v>33</v>
      </c>
      <c r="R1174" s="19" t="s">
        <v>1102</v>
      </c>
      <c r="S1174" s="19" t="s">
        <v>34</v>
      </c>
    </row>
    <row r="1175" ht="36" customHeight="1" spans="1:19">
      <c r="A1175" s="16">
        <v>709</v>
      </c>
      <c r="B1175" s="29" t="s">
        <v>1096</v>
      </c>
      <c r="C1175" s="15" t="s">
        <v>2702</v>
      </c>
      <c r="D1175" s="22" t="s">
        <v>1098</v>
      </c>
      <c r="E1175" s="19" t="s">
        <v>734</v>
      </c>
      <c r="F1175" s="19" t="s">
        <v>120</v>
      </c>
      <c r="G1175" s="64" t="s">
        <v>130</v>
      </c>
      <c r="H1175" s="22" t="s">
        <v>34</v>
      </c>
      <c r="I1175" s="21" t="s">
        <v>2451</v>
      </c>
      <c r="J1175" s="56">
        <v>4.78485</v>
      </c>
      <c r="K1175" s="19" t="s">
        <v>1345</v>
      </c>
      <c r="L1175" s="56">
        <v>4.78485</v>
      </c>
      <c r="M1175" s="22" t="s">
        <v>1098</v>
      </c>
      <c r="N1175" s="22" t="s">
        <v>26</v>
      </c>
      <c r="O1175" s="22" t="s">
        <v>26</v>
      </c>
      <c r="P1175" s="22"/>
      <c r="Q1175" s="19" t="s">
        <v>33</v>
      </c>
      <c r="R1175" s="19" t="s">
        <v>1102</v>
      </c>
      <c r="S1175" s="19" t="s">
        <v>34</v>
      </c>
    </row>
    <row r="1176" ht="36" customHeight="1" spans="1:19">
      <c r="A1176" s="16">
        <v>710</v>
      </c>
      <c r="B1176" s="29" t="s">
        <v>1096</v>
      </c>
      <c r="C1176" s="15" t="s">
        <v>2703</v>
      </c>
      <c r="D1176" s="22" t="s">
        <v>1098</v>
      </c>
      <c r="E1176" s="19" t="s">
        <v>734</v>
      </c>
      <c r="F1176" s="19" t="s">
        <v>120</v>
      </c>
      <c r="G1176" s="64" t="s">
        <v>552</v>
      </c>
      <c r="H1176" s="22" t="s">
        <v>34</v>
      </c>
      <c r="I1176" s="21" t="s">
        <v>2453</v>
      </c>
      <c r="J1176" s="56">
        <v>6.73155</v>
      </c>
      <c r="K1176" s="19" t="s">
        <v>1345</v>
      </c>
      <c r="L1176" s="56">
        <v>6.73155</v>
      </c>
      <c r="M1176" s="22" t="s">
        <v>1098</v>
      </c>
      <c r="N1176" s="22" t="s">
        <v>26</v>
      </c>
      <c r="O1176" s="22" t="s">
        <v>26</v>
      </c>
      <c r="P1176" s="22"/>
      <c r="Q1176" s="19" t="s">
        <v>33</v>
      </c>
      <c r="R1176" s="19" t="s">
        <v>1102</v>
      </c>
      <c r="S1176" s="19" t="s">
        <v>34</v>
      </c>
    </row>
    <row r="1177" ht="36" customHeight="1" spans="1:19">
      <c r="A1177" s="16">
        <v>711</v>
      </c>
      <c r="B1177" s="29" t="s">
        <v>1096</v>
      </c>
      <c r="C1177" s="15" t="s">
        <v>2704</v>
      </c>
      <c r="D1177" s="22" t="s">
        <v>1098</v>
      </c>
      <c r="E1177" s="19" t="s">
        <v>734</v>
      </c>
      <c r="F1177" s="19" t="s">
        <v>28</v>
      </c>
      <c r="G1177" s="64" t="s">
        <v>511</v>
      </c>
      <c r="H1177" s="22" t="s">
        <v>34</v>
      </c>
      <c r="I1177" s="21" t="s">
        <v>2455</v>
      </c>
      <c r="J1177" s="56">
        <v>4.3596</v>
      </c>
      <c r="K1177" s="19" t="s">
        <v>1345</v>
      </c>
      <c r="L1177" s="56">
        <v>4.3596</v>
      </c>
      <c r="M1177" s="22" t="s">
        <v>1098</v>
      </c>
      <c r="N1177" s="22" t="s">
        <v>26</v>
      </c>
      <c r="O1177" s="22" t="s">
        <v>26</v>
      </c>
      <c r="P1177" s="22"/>
      <c r="Q1177" s="19" t="s">
        <v>33</v>
      </c>
      <c r="R1177" s="19" t="s">
        <v>1102</v>
      </c>
      <c r="S1177" s="19" t="s">
        <v>34</v>
      </c>
    </row>
    <row r="1178" ht="36" customHeight="1" spans="1:19">
      <c r="A1178" s="16">
        <v>712</v>
      </c>
      <c r="B1178" s="15" t="s">
        <v>1096</v>
      </c>
      <c r="C1178" s="15" t="s">
        <v>2705</v>
      </c>
      <c r="D1178" s="15" t="s">
        <v>1098</v>
      </c>
      <c r="E1178" s="17" t="s">
        <v>189</v>
      </c>
      <c r="F1178" s="18" t="s">
        <v>36</v>
      </c>
      <c r="G1178" s="18" t="s">
        <v>1118</v>
      </c>
      <c r="H1178" s="18" t="s">
        <v>2706</v>
      </c>
      <c r="I1178" s="18" t="s">
        <v>2707</v>
      </c>
      <c r="J1178" s="23">
        <v>26.796</v>
      </c>
      <c r="K1178" s="18" t="s">
        <v>32</v>
      </c>
      <c r="L1178" s="23">
        <v>27.4617</v>
      </c>
      <c r="M1178" s="15" t="s">
        <v>1098</v>
      </c>
      <c r="N1178" s="15" t="s">
        <v>1098</v>
      </c>
      <c r="O1178" s="15"/>
      <c r="P1178" s="22"/>
      <c r="Q1178" s="18" t="s">
        <v>33</v>
      </c>
      <c r="R1178" s="18" t="s">
        <v>1102</v>
      </c>
      <c r="S1178" s="18" t="s">
        <v>34</v>
      </c>
    </row>
    <row r="1179" ht="36" customHeight="1" spans="1:19">
      <c r="A1179" s="16">
        <v>713</v>
      </c>
      <c r="B1179" s="29" t="s">
        <v>1096</v>
      </c>
      <c r="C1179" s="15" t="s">
        <v>2708</v>
      </c>
      <c r="D1179" s="22" t="s">
        <v>1098</v>
      </c>
      <c r="E1179" s="20" t="s">
        <v>189</v>
      </c>
      <c r="F1179" s="19" t="s">
        <v>93</v>
      </c>
      <c r="G1179" s="19" t="s">
        <v>279</v>
      </c>
      <c r="H1179" s="19" t="s">
        <v>34</v>
      </c>
      <c r="I1179" s="19" t="s">
        <v>2709</v>
      </c>
      <c r="J1179" s="19">
        <v>33</v>
      </c>
      <c r="K1179" s="19" t="s">
        <v>179</v>
      </c>
      <c r="L1179" s="19">
        <v>33</v>
      </c>
      <c r="M1179" s="22" t="s">
        <v>1098</v>
      </c>
      <c r="N1179" s="22" t="s">
        <v>1098</v>
      </c>
      <c r="O1179" s="19"/>
      <c r="P1179" s="22"/>
      <c r="Q1179" s="19" t="s">
        <v>33</v>
      </c>
      <c r="R1179" s="19" t="s">
        <v>1102</v>
      </c>
      <c r="S1179" s="19" t="s">
        <v>34</v>
      </c>
    </row>
    <row r="1180" ht="36" customHeight="1" spans="1:19">
      <c r="A1180" s="16">
        <v>714</v>
      </c>
      <c r="B1180" s="29" t="s">
        <v>1096</v>
      </c>
      <c r="C1180" s="15" t="s">
        <v>2710</v>
      </c>
      <c r="D1180" s="22" t="s">
        <v>1098</v>
      </c>
      <c r="E1180" s="20" t="s">
        <v>189</v>
      </c>
      <c r="F1180" s="19" t="s">
        <v>51</v>
      </c>
      <c r="G1180" s="19" t="s">
        <v>293</v>
      </c>
      <c r="H1180" s="19" t="s">
        <v>34</v>
      </c>
      <c r="I1180" s="19" t="s">
        <v>2709</v>
      </c>
      <c r="J1180" s="19">
        <v>33</v>
      </c>
      <c r="K1180" s="19" t="s">
        <v>179</v>
      </c>
      <c r="L1180" s="19">
        <v>33</v>
      </c>
      <c r="M1180" s="22" t="s">
        <v>1098</v>
      </c>
      <c r="N1180" s="22" t="s">
        <v>1098</v>
      </c>
      <c r="O1180" s="19"/>
      <c r="P1180" s="22"/>
      <c r="Q1180" s="19" t="s">
        <v>33</v>
      </c>
      <c r="R1180" s="19" t="s">
        <v>1102</v>
      </c>
      <c r="S1180" s="19" t="s">
        <v>34</v>
      </c>
    </row>
    <row r="1181" ht="36" customHeight="1" spans="1:19">
      <c r="A1181" s="16">
        <v>715</v>
      </c>
      <c r="B1181" s="29" t="s">
        <v>1096</v>
      </c>
      <c r="C1181" s="15" t="s">
        <v>2711</v>
      </c>
      <c r="D1181" s="22" t="s">
        <v>1098</v>
      </c>
      <c r="E1181" s="20" t="s">
        <v>189</v>
      </c>
      <c r="F1181" s="19" t="s">
        <v>73</v>
      </c>
      <c r="G1181" s="19" t="s">
        <v>296</v>
      </c>
      <c r="H1181" s="19" t="s">
        <v>34</v>
      </c>
      <c r="I1181" s="19" t="s">
        <v>2712</v>
      </c>
      <c r="J1181" s="19">
        <v>12</v>
      </c>
      <c r="K1181" s="19" t="s">
        <v>179</v>
      </c>
      <c r="L1181" s="19">
        <v>13</v>
      </c>
      <c r="M1181" s="22" t="s">
        <v>1098</v>
      </c>
      <c r="N1181" s="22" t="s">
        <v>1098</v>
      </c>
      <c r="O1181" s="19"/>
      <c r="P1181" s="22"/>
      <c r="Q1181" s="19" t="s">
        <v>33</v>
      </c>
      <c r="R1181" s="19" t="s">
        <v>1102</v>
      </c>
      <c r="S1181" s="19" t="s">
        <v>34</v>
      </c>
    </row>
    <row r="1182" ht="36" customHeight="1" spans="1:19">
      <c r="A1182" s="16">
        <v>716</v>
      </c>
      <c r="B1182" s="29" t="s">
        <v>1096</v>
      </c>
      <c r="C1182" s="15" t="s">
        <v>2713</v>
      </c>
      <c r="D1182" s="22" t="s">
        <v>1098</v>
      </c>
      <c r="E1182" s="20" t="s">
        <v>189</v>
      </c>
      <c r="F1182" s="19" t="s">
        <v>93</v>
      </c>
      <c r="G1182" s="19" t="s">
        <v>273</v>
      </c>
      <c r="H1182" s="19" t="s">
        <v>34</v>
      </c>
      <c r="I1182" s="19" t="s">
        <v>2712</v>
      </c>
      <c r="J1182" s="19">
        <v>13</v>
      </c>
      <c r="K1182" s="19" t="s">
        <v>179</v>
      </c>
      <c r="L1182" s="19">
        <v>13</v>
      </c>
      <c r="M1182" s="22" t="s">
        <v>1098</v>
      </c>
      <c r="N1182" s="22" t="s">
        <v>1098</v>
      </c>
      <c r="O1182" s="19"/>
      <c r="P1182" s="22"/>
      <c r="Q1182" s="19" t="s">
        <v>33</v>
      </c>
      <c r="R1182" s="19" t="s">
        <v>1102</v>
      </c>
      <c r="S1182" s="19" t="s">
        <v>34</v>
      </c>
    </row>
    <row r="1183" ht="36" customHeight="1" spans="1:19">
      <c r="A1183" s="16">
        <v>717</v>
      </c>
      <c r="B1183" s="29" t="s">
        <v>1096</v>
      </c>
      <c r="C1183" s="15" t="s">
        <v>2714</v>
      </c>
      <c r="D1183" s="22" t="s">
        <v>1098</v>
      </c>
      <c r="E1183" s="20" t="s">
        <v>189</v>
      </c>
      <c r="F1183" s="19" t="s">
        <v>93</v>
      </c>
      <c r="G1183" s="19" t="s">
        <v>276</v>
      </c>
      <c r="H1183" s="19" t="s">
        <v>34</v>
      </c>
      <c r="I1183" s="19" t="s">
        <v>2712</v>
      </c>
      <c r="J1183" s="19">
        <v>13</v>
      </c>
      <c r="K1183" s="19" t="s">
        <v>179</v>
      </c>
      <c r="L1183" s="19">
        <v>13</v>
      </c>
      <c r="M1183" s="22" t="s">
        <v>1098</v>
      </c>
      <c r="N1183" s="22" t="s">
        <v>1098</v>
      </c>
      <c r="O1183" s="19"/>
      <c r="P1183" s="22"/>
      <c r="Q1183" s="19" t="s">
        <v>33</v>
      </c>
      <c r="R1183" s="19" t="s">
        <v>1102</v>
      </c>
      <c r="S1183" s="19" t="s">
        <v>34</v>
      </c>
    </row>
    <row r="1184" ht="36" customHeight="1" spans="1:19">
      <c r="A1184" s="16">
        <v>718</v>
      </c>
      <c r="B1184" s="29" t="s">
        <v>1096</v>
      </c>
      <c r="C1184" s="15" t="s">
        <v>2715</v>
      </c>
      <c r="D1184" s="22" t="s">
        <v>1098</v>
      </c>
      <c r="E1184" s="20" t="s">
        <v>189</v>
      </c>
      <c r="F1184" s="19" t="s">
        <v>93</v>
      </c>
      <c r="G1184" s="19" t="s">
        <v>78</v>
      </c>
      <c r="H1184" s="19" t="s">
        <v>34</v>
      </c>
      <c r="I1184" s="19" t="s">
        <v>2712</v>
      </c>
      <c r="J1184" s="19">
        <v>13</v>
      </c>
      <c r="K1184" s="19" t="s">
        <v>179</v>
      </c>
      <c r="L1184" s="19">
        <v>13</v>
      </c>
      <c r="M1184" s="22" t="s">
        <v>1098</v>
      </c>
      <c r="N1184" s="22" t="s">
        <v>1098</v>
      </c>
      <c r="O1184" s="19"/>
      <c r="P1184" s="22"/>
      <c r="Q1184" s="19" t="s">
        <v>33</v>
      </c>
      <c r="R1184" s="19" t="s">
        <v>1102</v>
      </c>
      <c r="S1184" s="19" t="s">
        <v>34</v>
      </c>
    </row>
    <row r="1185" ht="36" customHeight="1" spans="1:19">
      <c r="A1185" s="16">
        <v>719</v>
      </c>
      <c r="B1185" s="29" t="s">
        <v>1096</v>
      </c>
      <c r="C1185" s="15" t="s">
        <v>2716</v>
      </c>
      <c r="D1185" s="22" t="s">
        <v>1098</v>
      </c>
      <c r="E1185" s="20" t="s">
        <v>189</v>
      </c>
      <c r="F1185" s="19" t="s">
        <v>36</v>
      </c>
      <c r="G1185" s="19" t="s">
        <v>37</v>
      </c>
      <c r="H1185" s="19" t="s">
        <v>34</v>
      </c>
      <c r="I1185" s="19" t="s">
        <v>2712</v>
      </c>
      <c r="J1185" s="19">
        <v>13</v>
      </c>
      <c r="K1185" s="19" t="s">
        <v>179</v>
      </c>
      <c r="L1185" s="19">
        <v>13</v>
      </c>
      <c r="M1185" s="22" t="s">
        <v>1098</v>
      </c>
      <c r="N1185" s="22" t="s">
        <v>1098</v>
      </c>
      <c r="O1185" s="19"/>
      <c r="P1185" s="22"/>
      <c r="Q1185" s="19" t="s">
        <v>33</v>
      </c>
      <c r="R1185" s="19" t="s">
        <v>1102</v>
      </c>
      <c r="S1185" s="19" t="s">
        <v>34</v>
      </c>
    </row>
    <row r="1186" ht="36" customHeight="1" spans="1:19">
      <c r="A1186" s="16">
        <v>720</v>
      </c>
      <c r="B1186" s="29" t="s">
        <v>1096</v>
      </c>
      <c r="C1186" s="15" t="s">
        <v>2717</v>
      </c>
      <c r="D1186" s="22" t="s">
        <v>1098</v>
      </c>
      <c r="E1186" s="20" t="s">
        <v>189</v>
      </c>
      <c r="F1186" s="19" t="s">
        <v>51</v>
      </c>
      <c r="G1186" s="19" t="s">
        <v>221</v>
      </c>
      <c r="H1186" s="19" t="s">
        <v>34</v>
      </c>
      <c r="I1186" s="19" t="s">
        <v>2712</v>
      </c>
      <c r="J1186" s="19">
        <v>9.1057</v>
      </c>
      <c r="K1186" s="19" t="s">
        <v>179</v>
      </c>
      <c r="L1186" s="19">
        <v>10</v>
      </c>
      <c r="M1186" s="22" t="s">
        <v>1098</v>
      </c>
      <c r="N1186" s="22" t="s">
        <v>1098</v>
      </c>
      <c r="O1186" s="19"/>
      <c r="P1186" s="22"/>
      <c r="Q1186" s="19" t="s">
        <v>33</v>
      </c>
      <c r="R1186" s="19" t="s">
        <v>1102</v>
      </c>
      <c r="S1186" s="19" t="s">
        <v>34</v>
      </c>
    </row>
    <row r="1187" ht="36" customHeight="1" spans="1:19">
      <c r="A1187" s="16">
        <v>721</v>
      </c>
      <c r="B1187" s="29" t="s">
        <v>1096</v>
      </c>
      <c r="C1187" s="15" t="s">
        <v>2718</v>
      </c>
      <c r="D1187" s="22" t="s">
        <v>1098</v>
      </c>
      <c r="E1187" s="20" t="s">
        <v>189</v>
      </c>
      <c r="F1187" s="19" t="s">
        <v>51</v>
      </c>
      <c r="G1187" s="19" t="s">
        <v>224</v>
      </c>
      <c r="H1187" s="19" t="s">
        <v>34</v>
      </c>
      <c r="I1187" s="19" t="s">
        <v>2712</v>
      </c>
      <c r="J1187" s="19">
        <v>9.7168</v>
      </c>
      <c r="K1187" s="19" t="s">
        <v>179</v>
      </c>
      <c r="L1187" s="19">
        <v>13</v>
      </c>
      <c r="M1187" s="22" t="s">
        <v>1098</v>
      </c>
      <c r="N1187" s="22" t="s">
        <v>1098</v>
      </c>
      <c r="O1187" s="19"/>
      <c r="P1187" s="22"/>
      <c r="Q1187" s="19" t="s">
        <v>33</v>
      </c>
      <c r="R1187" s="19" t="s">
        <v>1102</v>
      </c>
      <c r="S1187" s="19" t="s">
        <v>34</v>
      </c>
    </row>
    <row r="1188" ht="36" customHeight="1" spans="1:19">
      <c r="A1188" s="16">
        <v>722</v>
      </c>
      <c r="B1188" s="29" t="s">
        <v>1096</v>
      </c>
      <c r="C1188" s="15" t="s">
        <v>2719</v>
      </c>
      <c r="D1188" s="22" t="s">
        <v>1098</v>
      </c>
      <c r="E1188" s="19" t="s">
        <v>405</v>
      </c>
      <c r="F1188" s="19" t="s">
        <v>120</v>
      </c>
      <c r="G1188" s="19" t="s">
        <v>552</v>
      </c>
      <c r="H1188" s="19" t="s">
        <v>34</v>
      </c>
      <c r="I1188" s="19" t="s">
        <v>2720</v>
      </c>
      <c r="J1188" s="19">
        <v>10</v>
      </c>
      <c r="K1188" s="19" t="s">
        <v>192</v>
      </c>
      <c r="L1188" s="19">
        <v>10</v>
      </c>
      <c r="M1188" s="22" t="s">
        <v>1098</v>
      </c>
      <c r="N1188" s="22" t="s">
        <v>1098</v>
      </c>
      <c r="O1188" s="19"/>
      <c r="P1188" s="22"/>
      <c r="Q1188" s="19" t="s">
        <v>33</v>
      </c>
      <c r="R1188" s="19" t="s">
        <v>1102</v>
      </c>
      <c r="S1188" s="19" t="s">
        <v>34</v>
      </c>
    </row>
    <row r="1189" ht="36" customHeight="1" spans="1:19">
      <c r="A1189" s="16">
        <v>723</v>
      </c>
      <c r="B1189" s="29" t="s">
        <v>1096</v>
      </c>
      <c r="C1189" s="15" t="s">
        <v>2721</v>
      </c>
      <c r="D1189" s="22" t="s">
        <v>1098</v>
      </c>
      <c r="E1189" s="19" t="s">
        <v>88</v>
      </c>
      <c r="F1189" s="19" t="s">
        <v>51</v>
      </c>
      <c r="G1189" s="19" t="s">
        <v>293</v>
      </c>
      <c r="H1189" s="19" t="s">
        <v>34</v>
      </c>
      <c r="I1189" s="19" t="s">
        <v>2722</v>
      </c>
      <c r="J1189" s="19">
        <v>5</v>
      </c>
      <c r="K1189" s="19" t="s">
        <v>2723</v>
      </c>
      <c r="L1189" s="19">
        <v>5</v>
      </c>
      <c r="M1189" s="22" t="s">
        <v>1098</v>
      </c>
      <c r="N1189" s="22" t="s">
        <v>1098</v>
      </c>
      <c r="O1189" s="19"/>
      <c r="P1189" s="22"/>
      <c r="Q1189" s="19" t="s">
        <v>33</v>
      </c>
      <c r="R1189" s="19" t="s">
        <v>1102</v>
      </c>
      <c r="S1189" s="19" t="s">
        <v>34</v>
      </c>
    </row>
    <row r="1190" ht="36" customHeight="1" spans="1:19">
      <c r="A1190" s="16">
        <v>724</v>
      </c>
      <c r="B1190" s="29" t="s">
        <v>1096</v>
      </c>
      <c r="C1190" s="15" t="s">
        <v>2724</v>
      </c>
      <c r="D1190" s="22" t="s">
        <v>1098</v>
      </c>
      <c r="E1190" s="19" t="s">
        <v>88</v>
      </c>
      <c r="F1190" s="19" t="s">
        <v>51</v>
      </c>
      <c r="G1190" s="19" t="s">
        <v>224</v>
      </c>
      <c r="H1190" s="19" t="s">
        <v>34</v>
      </c>
      <c r="I1190" s="19" t="s">
        <v>2725</v>
      </c>
      <c r="J1190" s="19">
        <v>5</v>
      </c>
      <c r="K1190" s="19"/>
      <c r="L1190" s="19">
        <v>5</v>
      </c>
      <c r="M1190" s="22" t="s">
        <v>1098</v>
      </c>
      <c r="N1190" s="22" t="s">
        <v>1098</v>
      </c>
      <c r="O1190" s="19"/>
      <c r="P1190" s="22"/>
      <c r="Q1190" s="19" t="s">
        <v>33</v>
      </c>
      <c r="R1190" s="19" t="s">
        <v>1102</v>
      </c>
      <c r="S1190" s="19" t="s">
        <v>34</v>
      </c>
    </row>
    <row r="1191" ht="36" customHeight="1" spans="1:19">
      <c r="A1191" s="16">
        <v>725</v>
      </c>
      <c r="B1191" s="29" t="s">
        <v>1096</v>
      </c>
      <c r="C1191" s="15" t="s">
        <v>2726</v>
      </c>
      <c r="D1191" s="22" t="s">
        <v>1098</v>
      </c>
      <c r="E1191" s="19" t="s">
        <v>88</v>
      </c>
      <c r="F1191" s="19" t="s">
        <v>51</v>
      </c>
      <c r="G1191" s="19" t="s">
        <v>221</v>
      </c>
      <c r="H1191" s="19" t="s">
        <v>34</v>
      </c>
      <c r="I1191" s="19" t="s">
        <v>2725</v>
      </c>
      <c r="J1191" s="19">
        <v>5</v>
      </c>
      <c r="K1191" s="19"/>
      <c r="L1191" s="19">
        <v>5</v>
      </c>
      <c r="M1191" s="22" t="s">
        <v>1098</v>
      </c>
      <c r="N1191" s="22" t="s">
        <v>1098</v>
      </c>
      <c r="O1191" s="19"/>
      <c r="P1191" s="22"/>
      <c r="Q1191" s="19" t="s">
        <v>33</v>
      </c>
      <c r="R1191" s="19" t="s">
        <v>1102</v>
      </c>
      <c r="S1191" s="19" t="s">
        <v>34</v>
      </c>
    </row>
    <row r="1192" ht="36" customHeight="1" spans="1:19">
      <c r="A1192" s="16">
        <v>726</v>
      </c>
      <c r="B1192" s="29" t="s">
        <v>1096</v>
      </c>
      <c r="C1192" s="15" t="s">
        <v>2727</v>
      </c>
      <c r="D1192" s="22" t="s">
        <v>1098</v>
      </c>
      <c r="E1192" s="19" t="s">
        <v>88</v>
      </c>
      <c r="F1192" s="19" t="s">
        <v>93</v>
      </c>
      <c r="G1192" s="19" t="s">
        <v>276</v>
      </c>
      <c r="H1192" s="19" t="s">
        <v>34</v>
      </c>
      <c r="I1192" s="19" t="s">
        <v>2728</v>
      </c>
      <c r="J1192" s="19">
        <v>5</v>
      </c>
      <c r="K1192" s="19"/>
      <c r="L1192" s="19">
        <v>5</v>
      </c>
      <c r="M1192" s="22" t="s">
        <v>1098</v>
      </c>
      <c r="N1192" s="22" t="s">
        <v>1098</v>
      </c>
      <c r="O1192" s="19"/>
      <c r="P1192" s="22"/>
      <c r="Q1192" s="19" t="s">
        <v>33</v>
      </c>
      <c r="R1192" s="19" t="s">
        <v>1102</v>
      </c>
      <c r="S1192" s="19" t="s">
        <v>34</v>
      </c>
    </row>
    <row r="1193" ht="36" customHeight="1" spans="1:19">
      <c r="A1193" s="16">
        <v>727</v>
      </c>
      <c r="B1193" s="29" t="s">
        <v>1096</v>
      </c>
      <c r="C1193" s="15" t="s">
        <v>2729</v>
      </c>
      <c r="D1193" s="22" t="s">
        <v>1098</v>
      </c>
      <c r="E1193" s="19" t="s">
        <v>88</v>
      </c>
      <c r="F1193" s="19" t="s">
        <v>93</v>
      </c>
      <c r="G1193" s="19" t="s">
        <v>78</v>
      </c>
      <c r="H1193" s="19" t="s">
        <v>34</v>
      </c>
      <c r="I1193" s="19" t="s">
        <v>2722</v>
      </c>
      <c r="J1193" s="19">
        <v>5</v>
      </c>
      <c r="K1193" s="19"/>
      <c r="L1193" s="19">
        <v>5</v>
      </c>
      <c r="M1193" s="22" t="s">
        <v>1098</v>
      </c>
      <c r="N1193" s="22" t="s">
        <v>1098</v>
      </c>
      <c r="O1193" s="19"/>
      <c r="P1193" s="22"/>
      <c r="Q1193" s="19" t="s">
        <v>33</v>
      </c>
      <c r="R1193" s="19" t="s">
        <v>1102</v>
      </c>
      <c r="S1193" s="19" t="s">
        <v>34</v>
      </c>
    </row>
    <row r="1194" ht="36" customHeight="1" spans="1:19">
      <c r="A1194" s="16">
        <v>728</v>
      </c>
      <c r="B1194" s="29" t="s">
        <v>1096</v>
      </c>
      <c r="C1194" s="15" t="s">
        <v>2730</v>
      </c>
      <c r="D1194" s="22" t="s">
        <v>1098</v>
      </c>
      <c r="E1194" s="19" t="s">
        <v>88</v>
      </c>
      <c r="F1194" s="19" t="s">
        <v>93</v>
      </c>
      <c r="G1194" s="19" t="s">
        <v>279</v>
      </c>
      <c r="H1194" s="19" t="s">
        <v>34</v>
      </c>
      <c r="I1194" s="19" t="s">
        <v>2722</v>
      </c>
      <c r="J1194" s="19">
        <v>5</v>
      </c>
      <c r="K1194" s="19"/>
      <c r="L1194" s="19">
        <v>5</v>
      </c>
      <c r="M1194" s="22" t="s">
        <v>1098</v>
      </c>
      <c r="N1194" s="22" t="s">
        <v>1098</v>
      </c>
      <c r="O1194" s="19"/>
      <c r="P1194" s="22"/>
      <c r="Q1194" s="19" t="s">
        <v>33</v>
      </c>
      <c r="R1194" s="19" t="s">
        <v>1102</v>
      </c>
      <c r="S1194" s="19" t="s">
        <v>34</v>
      </c>
    </row>
    <row r="1195" ht="36" customHeight="1" spans="1:19">
      <c r="A1195" s="16">
        <v>729</v>
      </c>
      <c r="B1195" s="29" t="s">
        <v>1096</v>
      </c>
      <c r="C1195" s="15" t="s">
        <v>2731</v>
      </c>
      <c r="D1195" s="22" t="s">
        <v>1098</v>
      </c>
      <c r="E1195" s="19" t="s">
        <v>88</v>
      </c>
      <c r="F1195" s="19" t="s">
        <v>93</v>
      </c>
      <c r="G1195" s="19" t="s">
        <v>273</v>
      </c>
      <c r="H1195" s="19" t="s">
        <v>34</v>
      </c>
      <c r="I1195" s="19" t="s">
        <v>2725</v>
      </c>
      <c r="J1195" s="19">
        <v>5</v>
      </c>
      <c r="K1195" s="19"/>
      <c r="L1195" s="19">
        <v>5</v>
      </c>
      <c r="M1195" s="22" t="s">
        <v>1098</v>
      </c>
      <c r="N1195" s="22" t="s">
        <v>1098</v>
      </c>
      <c r="O1195" s="19"/>
      <c r="P1195" s="22"/>
      <c r="Q1195" s="19" t="s">
        <v>33</v>
      </c>
      <c r="R1195" s="19" t="s">
        <v>1102</v>
      </c>
      <c r="S1195" s="19" t="s">
        <v>34</v>
      </c>
    </row>
    <row r="1196" ht="36" customHeight="1" spans="1:19">
      <c r="A1196" s="16">
        <v>730</v>
      </c>
      <c r="B1196" s="29" t="s">
        <v>1096</v>
      </c>
      <c r="C1196" s="15" t="s">
        <v>2732</v>
      </c>
      <c r="D1196" s="22" t="s">
        <v>1098</v>
      </c>
      <c r="E1196" s="19" t="s">
        <v>88</v>
      </c>
      <c r="F1196" s="19" t="s">
        <v>73</v>
      </c>
      <c r="G1196" s="19" t="s">
        <v>296</v>
      </c>
      <c r="H1196" s="19" t="s">
        <v>34</v>
      </c>
      <c r="I1196" s="19" t="s">
        <v>2725</v>
      </c>
      <c r="J1196" s="19">
        <v>5</v>
      </c>
      <c r="K1196" s="19"/>
      <c r="L1196" s="19">
        <v>5</v>
      </c>
      <c r="M1196" s="22" t="s">
        <v>1098</v>
      </c>
      <c r="N1196" s="22" t="s">
        <v>1098</v>
      </c>
      <c r="O1196" s="19"/>
      <c r="P1196" s="22"/>
      <c r="Q1196" s="19" t="s">
        <v>33</v>
      </c>
      <c r="R1196" s="19" t="s">
        <v>1102</v>
      </c>
      <c r="S1196" s="19" t="s">
        <v>34</v>
      </c>
    </row>
    <row r="1197" ht="36" customHeight="1" spans="1:19">
      <c r="A1197" s="16">
        <v>731</v>
      </c>
      <c r="B1197" s="29" t="s">
        <v>1096</v>
      </c>
      <c r="C1197" s="15" t="s">
        <v>2733</v>
      </c>
      <c r="D1197" s="22" t="s">
        <v>1098</v>
      </c>
      <c r="E1197" s="19" t="s">
        <v>88</v>
      </c>
      <c r="F1197" s="19" t="s">
        <v>36</v>
      </c>
      <c r="G1197" s="19" t="s">
        <v>37</v>
      </c>
      <c r="H1197" s="19" t="s">
        <v>34</v>
      </c>
      <c r="I1197" s="19" t="s">
        <v>2725</v>
      </c>
      <c r="J1197" s="19">
        <v>5</v>
      </c>
      <c r="K1197" s="19"/>
      <c r="L1197" s="19">
        <v>5</v>
      </c>
      <c r="M1197" s="22" t="s">
        <v>1098</v>
      </c>
      <c r="N1197" s="22" t="s">
        <v>1098</v>
      </c>
      <c r="O1197" s="19"/>
      <c r="P1197" s="22"/>
      <c r="Q1197" s="19" t="s">
        <v>33</v>
      </c>
      <c r="R1197" s="19" t="s">
        <v>1102</v>
      </c>
      <c r="S1197" s="19" t="s">
        <v>34</v>
      </c>
    </row>
    <row r="1198" ht="54" customHeight="1" spans="1:19">
      <c r="A1198" s="16">
        <v>732</v>
      </c>
      <c r="B1198" s="29" t="s">
        <v>1096</v>
      </c>
      <c r="C1198" s="15" t="s">
        <v>2734</v>
      </c>
      <c r="D1198" s="22" t="s">
        <v>1098</v>
      </c>
      <c r="E1198" s="34" t="s">
        <v>189</v>
      </c>
      <c r="F1198" s="19" t="s">
        <v>115</v>
      </c>
      <c r="G1198" s="19" t="s">
        <v>94</v>
      </c>
      <c r="H1198" s="19" t="s">
        <v>34</v>
      </c>
      <c r="I1198" s="19" t="s">
        <v>2735</v>
      </c>
      <c r="J1198" s="26">
        <v>97.82</v>
      </c>
      <c r="K1198" s="19" t="s">
        <v>1375</v>
      </c>
      <c r="L1198" s="19">
        <v>97.82</v>
      </c>
      <c r="M1198" s="22" t="s">
        <v>1098</v>
      </c>
      <c r="N1198" s="22" t="s">
        <v>1098</v>
      </c>
      <c r="O1198" s="22"/>
      <c r="P1198" s="22"/>
      <c r="Q1198" s="19" t="s">
        <v>33</v>
      </c>
      <c r="R1198" s="19" t="s">
        <v>1102</v>
      </c>
      <c r="S1198" s="19" t="s">
        <v>34</v>
      </c>
    </row>
    <row r="1199" ht="54" customHeight="1" spans="1:19">
      <c r="A1199" s="16">
        <v>733</v>
      </c>
      <c r="B1199" s="29" t="s">
        <v>1096</v>
      </c>
      <c r="C1199" s="15" t="s">
        <v>2736</v>
      </c>
      <c r="D1199" s="22" t="s">
        <v>1098</v>
      </c>
      <c r="E1199" s="34" t="s">
        <v>189</v>
      </c>
      <c r="F1199" s="19" t="s">
        <v>77</v>
      </c>
      <c r="G1199" s="19" t="s">
        <v>110</v>
      </c>
      <c r="H1199" s="19" t="s">
        <v>34</v>
      </c>
      <c r="I1199" s="19" t="s">
        <v>2737</v>
      </c>
      <c r="J1199" s="26">
        <v>21.249</v>
      </c>
      <c r="K1199" s="19" t="s">
        <v>1375</v>
      </c>
      <c r="L1199" s="56">
        <v>17.37</v>
      </c>
      <c r="M1199" s="22" t="s">
        <v>1098</v>
      </c>
      <c r="N1199" s="22" t="s">
        <v>1098</v>
      </c>
      <c r="O1199" s="22"/>
      <c r="P1199" s="22"/>
      <c r="Q1199" s="19" t="s">
        <v>33</v>
      </c>
      <c r="R1199" s="19" t="s">
        <v>1102</v>
      </c>
      <c r="S1199" s="19" t="s">
        <v>34</v>
      </c>
    </row>
    <row r="1200" ht="54" customHeight="1" spans="1:19">
      <c r="A1200" s="16">
        <v>734</v>
      </c>
      <c r="B1200" s="29" t="s">
        <v>1096</v>
      </c>
      <c r="C1200" s="15" t="s">
        <v>2738</v>
      </c>
      <c r="D1200" s="22" t="s">
        <v>1098</v>
      </c>
      <c r="E1200" s="34" t="s">
        <v>189</v>
      </c>
      <c r="F1200" s="19" t="s">
        <v>77</v>
      </c>
      <c r="G1200" s="19" t="s">
        <v>105</v>
      </c>
      <c r="H1200" s="19" t="s">
        <v>34</v>
      </c>
      <c r="I1200" s="19" t="s">
        <v>2739</v>
      </c>
      <c r="J1200" s="26">
        <v>11.648</v>
      </c>
      <c r="K1200" s="19" t="s">
        <v>1375</v>
      </c>
      <c r="L1200" s="56">
        <v>17.07</v>
      </c>
      <c r="M1200" s="22" t="s">
        <v>1098</v>
      </c>
      <c r="N1200" s="22" t="s">
        <v>1098</v>
      </c>
      <c r="O1200" s="22"/>
      <c r="P1200" s="22"/>
      <c r="Q1200" s="19" t="s">
        <v>33</v>
      </c>
      <c r="R1200" s="19" t="s">
        <v>1102</v>
      </c>
      <c r="S1200" s="19" t="s">
        <v>34</v>
      </c>
    </row>
    <row r="1201" ht="54" customHeight="1" spans="1:19">
      <c r="A1201" s="16">
        <v>735</v>
      </c>
      <c r="B1201" s="29" t="s">
        <v>1096</v>
      </c>
      <c r="C1201" s="15" t="s">
        <v>2740</v>
      </c>
      <c r="D1201" s="22" t="s">
        <v>1098</v>
      </c>
      <c r="E1201" s="34" t="s">
        <v>189</v>
      </c>
      <c r="F1201" s="19" t="s">
        <v>41</v>
      </c>
      <c r="G1201" s="19" t="s">
        <v>201</v>
      </c>
      <c r="H1201" s="19" t="s">
        <v>34</v>
      </c>
      <c r="I1201" s="19" t="s">
        <v>2741</v>
      </c>
      <c r="J1201" s="26">
        <v>51.16</v>
      </c>
      <c r="K1201" s="19" t="s">
        <v>1375</v>
      </c>
      <c r="L1201" s="56">
        <v>51.16</v>
      </c>
      <c r="M1201" s="22" t="s">
        <v>1098</v>
      </c>
      <c r="N1201" s="22" t="s">
        <v>1098</v>
      </c>
      <c r="O1201" s="22"/>
      <c r="P1201" s="22"/>
      <c r="Q1201" s="19" t="s">
        <v>33</v>
      </c>
      <c r="R1201" s="19" t="s">
        <v>1102</v>
      </c>
      <c r="S1201" s="19" t="s">
        <v>34</v>
      </c>
    </row>
    <row r="1202" ht="54" customHeight="1" spans="1:19">
      <c r="A1202" s="16">
        <v>736</v>
      </c>
      <c r="B1202" s="29" t="s">
        <v>1096</v>
      </c>
      <c r="C1202" s="15" t="s">
        <v>2742</v>
      </c>
      <c r="D1202" s="22" t="s">
        <v>1098</v>
      </c>
      <c r="E1202" s="34" t="s">
        <v>189</v>
      </c>
      <c r="F1202" s="19" t="s">
        <v>41</v>
      </c>
      <c r="G1202" s="19" t="s">
        <v>517</v>
      </c>
      <c r="H1202" s="19" t="s">
        <v>34</v>
      </c>
      <c r="I1202" s="19" t="s">
        <v>2743</v>
      </c>
      <c r="J1202" s="26">
        <v>50.28</v>
      </c>
      <c r="K1202" s="19" t="s">
        <v>1375</v>
      </c>
      <c r="L1202" s="56">
        <v>50.28</v>
      </c>
      <c r="M1202" s="22" t="s">
        <v>1098</v>
      </c>
      <c r="N1202" s="22" t="s">
        <v>1098</v>
      </c>
      <c r="O1202" s="22"/>
      <c r="P1202" s="22"/>
      <c r="Q1202" s="19" t="s">
        <v>33</v>
      </c>
      <c r="R1202" s="19" t="s">
        <v>1102</v>
      </c>
      <c r="S1202" s="19" t="s">
        <v>34</v>
      </c>
    </row>
    <row r="1203" ht="54" customHeight="1" spans="1:19">
      <c r="A1203" s="16">
        <v>737</v>
      </c>
      <c r="B1203" s="29" t="s">
        <v>1096</v>
      </c>
      <c r="C1203" s="15" t="s">
        <v>2744</v>
      </c>
      <c r="D1203" s="22" t="s">
        <v>1098</v>
      </c>
      <c r="E1203" s="34" t="s">
        <v>189</v>
      </c>
      <c r="F1203" s="19" t="s">
        <v>41</v>
      </c>
      <c r="G1203" s="19" t="s">
        <v>522</v>
      </c>
      <c r="H1203" s="19" t="s">
        <v>34</v>
      </c>
      <c r="I1203" s="19" t="s">
        <v>2745</v>
      </c>
      <c r="J1203" s="26">
        <v>35.63</v>
      </c>
      <c r="K1203" s="19" t="s">
        <v>1375</v>
      </c>
      <c r="L1203" s="56">
        <v>35.63</v>
      </c>
      <c r="M1203" s="22" t="s">
        <v>1098</v>
      </c>
      <c r="N1203" s="22" t="s">
        <v>1098</v>
      </c>
      <c r="O1203" s="22"/>
      <c r="P1203" s="22"/>
      <c r="Q1203" s="19" t="s">
        <v>33</v>
      </c>
      <c r="R1203" s="19" t="s">
        <v>1102</v>
      </c>
      <c r="S1203" s="19" t="s">
        <v>34</v>
      </c>
    </row>
    <row r="1204" ht="54" customHeight="1" spans="1:19">
      <c r="A1204" s="16">
        <v>738</v>
      </c>
      <c r="B1204" s="29" t="s">
        <v>1096</v>
      </c>
      <c r="C1204" s="15" t="s">
        <v>2746</v>
      </c>
      <c r="D1204" s="22" t="s">
        <v>1098</v>
      </c>
      <c r="E1204" s="34" t="s">
        <v>189</v>
      </c>
      <c r="F1204" s="19" t="s">
        <v>41</v>
      </c>
      <c r="G1204" s="19" t="s">
        <v>514</v>
      </c>
      <c r="H1204" s="19" t="s">
        <v>34</v>
      </c>
      <c r="I1204" s="19" t="s">
        <v>2747</v>
      </c>
      <c r="J1204" s="26">
        <v>34.95</v>
      </c>
      <c r="K1204" s="19" t="s">
        <v>1375</v>
      </c>
      <c r="L1204" s="56">
        <v>34.95</v>
      </c>
      <c r="M1204" s="22" t="s">
        <v>1098</v>
      </c>
      <c r="N1204" s="22" t="s">
        <v>1098</v>
      </c>
      <c r="O1204" s="22"/>
      <c r="P1204" s="22"/>
      <c r="Q1204" s="19" t="s">
        <v>33</v>
      </c>
      <c r="R1204" s="19" t="s">
        <v>1102</v>
      </c>
      <c r="S1204" s="19" t="s">
        <v>34</v>
      </c>
    </row>
    <row r="1205" ht="54" customHeight="1" spans="1:19">
      <c r="A1205" s="16">
        <v>739</v>
      </c>
      <c r="B1205" s="29" t="s">
        <v>1096</v>
      </c>
      <c r="C1205" s="15" t="s">
        <v>2748</v>
      </c>
      <c r="D1205" s="22" t="s">
        <v>1098</v>
      </c>
      <c r="E1205" s="34" t="s">
        <v>189</v>
      </c>
      <c r="F1205" s="19" t="s">
        <v>120</v>
      </c>
      <c r="G1205" s="19" t="s">
        <v>121</v>
      </c>
      <c r="H1205" s="19" t="s">
        <v>34</v>
      </c>
      <c r="I1205" s="19" t="s">
        <v>2749</v>
      </c>
      <c r="J1205" s="26">
        <v>36.36</v>
      </c>
      <c r="K1205" s="19" t="s">
        <v>1375</v>
      </c>
      <c r="L1205" s="56">
        <v>38.86</v>
      </c>
      <c r="M1205" s="22" t="s">
        <v>1098</v>
      </c>
      <c r="N1205" s="22" t="s">
        <v>1098</v>
      </c>
      <c r="O1205" s="22"/>
      <c r="P1205" s="22"/>
      <c r="Q1205" s="19" t="s">
        <v>33</v>
      </c>
      <c r="R1205" s="19" t="s">
        <v>1102</v>
      </c>
      <c r="S1205" s="19" t="s">
        <v>34</v>
      </c>
    </row>
    <row r="1206" ht="54" customHeight="1" spans="1:19">
      <c r="A1206" s="16">
        <v>740</v>
      </c>
      <c r="B1206" s="29" t="s">
        <v>1096</v>
      </c>
      <c r="C1206" s="15" t="s">
        <v>2750</v>
      </c>
      <c r="D1206" s="22" t="s">
        <v>1098</v>
      </c>
      <c r="E1206" s="34" t="s">
        <v>189</v>
      </c>
      <c r="F1206" s="19" t="s">
        <v>120</v>
      </c>
      <c r="G1206" s="19" t="s">
        <v>547</v>
      </c>
      <c r="H1206" s="19" t="s">
        <v>34</v>
      </c>
      <c r="I1206" s="19" t="s">
        <v>2751</v>
      </c>
      <c r="J1206" s="26">
        <v>20.75</v>
      </c>
      <c r="K1206" s="19" t="s">
        <v>1375</v>
      </c>
      <c r="L1206" s="56">
        <v>20.75</v>
      </c>
      <c r="M1206" s="22" t="s">
        <v>1098</v>
      </c>
      <c r="N1206" s="22" t="s">
        <v>1098</v>
      </c>
      <c r="O1206" s="22"/>
      <c r="P1206" s="22"/>
      <c r="Q1206" s="19" t="s">
        <v>33</v>
      </c>
      <c r="R1206" s="19" t="s">
        <v>1102</v>
      </c>
      <c r="S1206" s="19" t="s">
        <v>34</v>
      </c>
    </row>
    <row r="1207" ht="54" customHeight="1" spans="1:19">
      <c r="A1207" s="16">
        <v>741</v>
      </c>
      <c r="B1207" s="29" t="s">
        <v>1096</v>
      </c>
      <c r="C1207" s="15" t="s">
        <v>2752</v>
      </c>
      <c r="D1207" s="22" t="s">
        <v>1098</v>
      </c>
      <c r="E1207" s="34" t="s">
        <v>189</v>
      </c>
      <c r="F1207" s="19" t="s">
        <v>120</v>
      </c>
      <c r="G1207" s="19" t="s">
        <v>130</v>
      </c>
      <c r="H1207" s="19" t="s">
        <v>34</v>
      </c>
      <c r="I1207" s="19" t="s">
        <v>2753</v>
      </c>
      <c r="J1207" s="54">
        <v>89.1</v>
      </c>
      <c r="K1207" s="19" t="s">
        <v>1375</v>
      </c>
      <c r="L1207" s="56">
        <v>89.1</v>
      </c>
      <c r="M1207" s="22" t="s">
        <v>1098</v>
      </c>
      <c r="N1207" s="22" t="s">
        <v>1098</v>
      </c>
      <c r="O1207" s="22"/>
      <c r="P1207" s="22"/>
      <c r="Q1207" s="19" t="s">
        <v>33</v>
      </c>
      <c r="R1207" s="19" t="s">
        <v>1102</v>
      </c>
      <c r="S1207" s="19" t="s">
        <v>34</v>
      </c>
    </row>
    <row r="1208" ht="54" customHeight="1" spans="1:19">
      <c r="A1208" s="16">
        <v>742</v>
      </c>
      <c r="B1208" s="29" t="s">
        <v>1096</v>
      </c>
      <c r="C1208" s="15" t="s">
        <v>2754</v>
      </c>
      <c r="D1208" s="22" t="s">
        <v>1098</v>
      </c>
      <c r="E1208" s="34" t="s">
        <v>189</v>
      </c>
      <c r="F1208" s="19" t="s">
        <v>56</v>
      </c>
      <c r="G1208" s="19" t="s">
        <v>190</v>
      </c>
      <c r="H1208" s="19" t="s">
        <v>34</v>
      </c>
      <c r="I1208" s="19" t="s">
        <v>2755</v>
      </c>
      <c r="J1208" s="26">
        <v>16.371</v>
      </c>
      <c r="K1208" s="19" t="s">
        <v>1375</v>
      </c>
      <c r="L1208" s="56">
        <v>14.7</v>
      </c>
      <c r="M1208" s="22" t="s">
        <v>1098</v>
      </c>
      <c r="N1208" s="22" t="s">
        <v>1098</v>
      </c>
      <c r="O1208" s="22"/>
      <c r="P1208" s="22"/>
      <c r="Q1208" s="19" t="s">
        <v>33</v>
      </c>
      <c r="R1208" s="19" t="s">
        <v>1102</v>
      </c>
      <c r="S1208" s="19" t="s">
        <v>34</v>
      </c>
    </row>
    <row r="1209" ht="54" customHeight="1" spans="1:19">
      <c r="A1209" s="16">
        <v>743</v>
      </c>
      <c r="B1209" s="29" t="s">
        <v>1096</v>
      </c>
      <c r="C1209" s="15" t="s">
        <v>2756</v>
      </c>
      <c r="D1209" s="22" t="s">
        <v>1098</v>
      </c>
      <c r="E1209" s="34" t="s">
        <v>189</v>
      </c>
      <c r="F1209" s="19" t="s">
        <v>56</v>
      </c>
      <c r="G1209" s="19" t="s">
        <v>456</v>
      </c>
      <c r="H1209" s="19" t="s">
        <v>34</v>
      </c>
      <c r="I1209" s="19" t="s">
        <v>2757</v>
      </c>
      <c r="J1209" s="26">
        <v>51.5133</v>
      </c>
      <c r="K1209" s="19" t="s">
        <v>1375</v>
      </c>
      <c r="L1209" s="56">
        <v>53.59</v>
      </c>
      <c r="M1209" s="22" t="s">
        <v>1098</v>
      </c>
      <c r="N1209" s="22" t="s">
        <v>1098</v>
      </c>
      <c r="O1209" s="22"/>
      <c r="P1209" s="22"/>
      <c r="Q1209" s="19" t="s">
        <v>33</v>
      </c>
      <c r="R1209" s="19" t="s">
        <v>1102</v>
      </c>
      <c r="S1209" s="19" t="s">
        <v>34</v>
      </c>
    </row>
    <row r="1210" ht="54" customHeight="1" spans="1:19">
      <c r="A1210" s="16">
        <v>744</v>
      </c>
      <c r="B1210" s="29" t="s">
        <v>1096</v>
      </c>
      <c r="C1210" s="15" t="s">
        <v>2758</v>
      </c>
      <c r="D1210" s="22" t="s">
        <v>1098</v>
      </c>
      <c r="E1210" s="19" t="s">
        <v>189</v>
      </c>
      <c r="F1210" s="19" t="s">
        <v>120</v>
      </c>
      <c r="G1210" s="19" t="s">
        <v>547</v>
      </c>
      <c r="H1210" s="19" t="s">
        <v>34</v>
      </c>
      <c r="I1210" s="19" t="s">
        <v>2759</v>
      </c>
      <c r="J1210" s="19">
        <v>31.59</v>
      </c>
      <c r="K1210" s="19" t="s">
        <v>701</v>
      </c>
      <c r="L1210" s="19">
        <v>35</v>
      </c>
      <c r="M1210" s="22" t="s">
        <v>1098</v>
      </c>
      <c r="N1210" s="22" t="s">
        <v>1098</v>
      </c>
      <c r="O1210" s="22"/>
      <c r="P1210" s="22"/>
      <c r="Q1210" s="19" t="s">
        <v>33</v>
      </c>
      <c r="R1210" s="19" t="s">
        <v>1102</v>
      </c>
      <c r="S1210" s="19" t="s">
        <v>34</v>
      </c>
    </row>
    <row r="1211" ht="54" customHeight="1" spans="1:19">
      <c r="A1211" s="16">
        <v>745</v>
      </c>
      <c r="B1211" s="29" t="s">
        <v>1096</v>
      </c>
      <c r="C1211" s="15" t="s">
        <v>2760</v>
      </c>
      <c r="D1211" s="22" t="s">
        <v>1098</v>
      </c>
      <c r="E1211" s="19" t="s">
        <v>405</v>
      </c>
      <c r="F1211" s="19" t="s">
        <v>77</v>
      </c>
      <c r="G1211" s="19" t="s">
        <v>105</v>
      </c>
      <c r="H1211" s="19" t="s">
        <v>34</v>
      </c>
      <c r="I1211" s="19" t="s">
        <v>2759</v>
      </c>
      <c r="J1211" s="19">
        <v>8.153</v>
      </c>
      <c r="K1211" s="19" t="s">
        <v>701</v>
      </c>
      <c r="L1211" s="19">
        <v>8.32</v>
      </c>
      <c r="M1211" s="22" t="s">
        <v>1098</v>
      </c>
      <c r="N1211" s="22" t="s">
        <v>1098</v>
      </c>
      <c r="O1211" s="22"/>
      <c r="P1211" s="22"/>
      <c r="Q1211" s="19" t="s">
        <v>33</v>
      </c>
      <c r="R1211" s="19" t="s">
        <v>1102</v>
      </c>
      <c r="S1211" s="19" t="s">
        <v>34</v>
      </c>
    </row>
    <row r="1212" ht="54" customHeight="1" spans="1:19">
      <c r="A1212" s="16">
        <v>746</v>
      </c>
      <c r="B1212" s="29" t="s">
        <v>1096</v>
      </c>
      <c r="C1212" s="15" t="s">
        <v>2761</v>
      </c>
      <c r="D1212" s="22" t="s">
        <v>1098</v>
      </c>
      <c r="E1212" s="19" t="s">
        <v>405</v>
      </c>
      <c r="F1212" s="19" t="s">
        <v>41</v>
      </c>
      <c r="G1212" s="19" t="s">
        <v>2762</v>
      </c>
      <c r="H1212" s="19" t="s">
        <v>34</v>
      </c>
      <c r="I1212" s="19" t="s">
        <v>2759</v>
      </c>
      <c r="J1212" s="19">
        <v>15</v>
      </c>
      <c r="K1212" s="19" t="s">
        <v>701</v>
      </c>
      <c r="L1212" s="19">
        <v>15</v>
      </c>
      <c r="M1212" s="22" t="s">
        <v>1098</v>
      </c>
      <c r="N1212" s="22" t="s">
        <v>1098</v>
      </c>
      <c r="O1212" s="22"/>
      <c r="P1212" s="22"/>
      <c r="Q1212" s="19" t="s">
        <v>33</v>
      </c>
      <c r="R1212" s="19" t="s">
        <v>1102</v>
      </c>
      <c r="S1212" s="19" t="s">
        <v>34</v>
      </c>
    </row>
    <row r="1213" ht="54" customHeight="1" spans="1:19">
      <c r="A1213" s="16">
        <v>747</v>
      </c>
      <c r="B1213" s="29" t="s">
        <v>1096</v>
      </c>
      <c r="C1213" s="15" t="s">
        <v>2763</v>
      </c>
      <c r="D1213" s="22" t="s">
        <v>1098</v>
      </c>
      <c r="E1213" s="19" t="s">
        <v>405</v>
      </c>
      <c r="F1213" s="19" t="s">
        <v>41</v>
      </c>
      <c r="G1213" s="19" t="s">
        <v>665</v>
      </c>
      <c r="H1213" s="19" t="s">
        <v>34</v>
      </c>
      <c r="I1213" s="19" t="s">
        <v>2759</v>
      </c>
      <c r="J1213" s="19">
        <v>18</v>
      </c>
      <c r="K1213" s="19" t="s">
        <v>701</v>
      </c>
      <c r="L1213" s="19">
        <v>18</v>
      </c>
      <c r="M1213" s="22" t="s">
        <v>1098</v>
      </c>
      <c r="N1213" s="22" t="s">
        <v>1098</v>
      </c>
      <c r="O1213" s="22"/>
      <c r="P1213" s="22"/>
      <c r="Q1213" s="19" t="s">
        <v>33</v>
      </c>
      <c r="R1213" s="19" t="s">
        <v>1102</v>
      </c>
      <c r="S1213" s="19" t="s">
        <v>34</v>
      </c>
    </row>
    <row r="1214" ht="54" customHeight="1" spans="1:19">
      <c r="A1214" s="16">
        <v>748</v>
      </c>
      <c r="B1214" s="29" t="s">
        <v>1096</v>
      </c>
      <c r="C1214" s="15" t="s">
        <v>2764</v>
      </c>
      <c r="D1214" s="22" t="s">
        <v>1098</v>
      </c>
      <c r="E1214" s="19" t="s">
        <v>189</v>
      </c>
      <c r="F1214" s="19" t="s">
        <v>51</v>
      </c>
      <c r="G1214" s="19" t="s">
        <v>52</v>
      </c>
      <c r="H1214" s="19" t="s">
        <v>34</v>
      </c>
      <c r="I1214" s="19" t="s">
        <v>2765</v>
      </c>
      <c r="J1214" s="19">
        <v>28</v>
      </c>
      <c r="K1214" s="19" t="s">
        <v>54</v>
      </c>
      <c r="L1214" s="19">
        <v>28</v>
      </c>
      <c r="M1214" s="22" t="s">
        <v>1098</v>
      </c>
      <c r="N1214" s="22" t="s">
        <v>1098</v>
      </c>
      <c r="O1214" s="22"/>
      <c r="P1214" s="22"/>
      <c r="Q1214" s="19" t="s">
        <v>33</v>
      </c>
      <c r="R1214" s="19" t="s">
        <v>1102</v>
      </c>
      <c r="S1214" s="19" t="s">
        <v>34</v>
      </c>
    </row>
    <row r="1215" ht="54" customHeight="1" spans="1:19">
      <c r="A1215" s="16">
        <v>749</v>
      </c>
      <c r="B1215" s="29" t="s">
        <v>1096</v>
      </c>
      <c r="C1215" s="15" t="s">
        <v>2766</v>
      </c>
      <c r="D1215" s="22" t="s">
        <v>1098</v>
      </c>
      <c r="E1215" s="19" t="s">
        <v>405</v>
      </c>
      <c r="F1215" s="19" t="s">
        <v>28</v>
      </c>
      <c r="G1215" s="19" t="s">
        <v>511</v>
      </c>
      <c r="H1215" s="19" t="s">
        <v>34</v>
      </c>
      <c r="I1215" s="19" t="s">
        <v>2765</v>
      </c>
      <c r="J1215" s="19">
        <v>21</v>
      </c>
      <c r="K1215" s="19" t="s">
        <v>54</v>
      </c>
      <c r="L1215" s="19">
        <v>21</v>
      </c>
      <c r="M1215" s="22" t="s">
        <v>1098</v>
      </c>
      <c r="N1215" s="22" t="s">
        <v>1098</v>
      </c>
      <c r="O1215" s="22"/>
      <c r="P1215" s="22"/>
      <c r="Q1215" s="19" t="s">
        <v>33</v>
      </c>
      <c r="R1215" s="19" t="s">
        <v>1102</v>
      </c>
      <c r="S1215" s="19" t="s">
        <v>34</v>
      </c>
    </row>
    <row r="1216" ht="54" customHeight="1" spans="1:19">
      <c r="A1216" s="16">
        <v>750</v>
      </c>
      <c r="B1216" s="29" t="s">
        <v>1096</v>
      </c>
      <c r="C1216" s="15" t="s">
        <v>2767</v>
      </c>
      <c r="D1216" s="22" t="s">
        <v>1098</v>
      </c>
      <c r="E1216" s="19" t="s">
        <v>405</v>
      </c>
      <c r="F1216" s="19" t="s">
        <v>77</v>
      </c>
      <c r="G1216" s="19" t="s">
        <v>110</v>
      </c>
      <c r="H1216" s="19" t="s">
        <v>34</v>
      </c>
      <c r="I1216" s="19" t="s">
        <v>2768</v>
      </c>
      <c r="J1216" s="19">
        <v>60</v>
      </c>
      <c r="K1216" s="19" t="s">
        <v>54</v>
      </c>
      <c r="L1216" s="19">
        <v>60</v>
      </c>
      <c r="M1216" s="22" t="s">
        <v>1098</v>
      </c>
      <c r="N1216" s="22" t="s">
        <v>1098</v>
      </c>
      <c r="O1216" s="22"/>
      <c r="P1216" s="22"/>
      <c r="Q1216" s="19" t="s">
        <v>33</v>
      </c>
      <c r="R1216" s="19" t="s">
        <v>1102</v>
      </c>
      <c r="S1216" s="19" t="s">
        <v>34</v>
      </c>
    </row>
    <row r="1217" ht="54" customHeight="1" spans="1:19">
      <c r="A1217" s="16">
        <v>751</v>
      </c>
      <c r="B1217" s="29" t="s">
        <v>1096</v>
      </c>
      <c r="C1217" s="15" t="s">
        <v>2769</v>
      </c>
      <c r="D1217" s="22" t="s">
        <v>1098</v>
      </c>
      <c r="E1217" s="19" t="s">
        <v>405</v>
      </c>
      <c r="F1217" s="19" t="s">
        <v>120</v>
      </c>
      <c r="G1217" s="19" t="s">
        <v>130</v>
      </c>
      <c r="H1217" s="19" t="s">
        <v>34</v>
      </c>
      <c r="I1217" s="19" t="s">
        <v>2768</v>
      </c>
      <c r="J1217" s="19">
        <v>6</v>
      </c>
      <c r="K1217" s="19" t="s">
        <v>54</v>
      </c>
      <c r="L1217" s="19">
        <v>6</v>
      </c>
      <c r="M1217" s="22" t="s">
        <v>1098</v>
      </c>
      <c r="N1217" s="22" t="s">
        <v>1098</v>
      </c>
      <c r="O1217" s="22"/>
      <c r="P1217" s="22"/>
      <c r="Q1217" s="19" t="s">
        <v>33</v>
      </c>
      <c r="R1217" s="19" t="s">
        <v>1102</v>
      </c>
      <c r="S1217" s="19" t="s">
        <v>34</v>
      </c>
    </row>
    <row r="1218" ht="54" customHeight="1" spans="1:19">
      <c r="A1218" s="16">
        <v>752</v>
      </c>
      <c r="B1218" s="29" t="s">
        <v>1096</v>
      </c>
      <c r="C1218" s="15" t="s">
        <v>2770</v>
      </c>
      <c r="D1218" s="22" t="s">
        <v>1098</v>
      </c>
      <c r="E1218" s="19" t="s">
        <v>189</v>
      </c>
      <c r="F1218" s="19" t="s">
        <v>56</v>
      </c>
      <c r="G1218" s="21" t="s">
        <v>470</v>
      </c>
      <c r="H1218" s="19" t="s">
        <v>34</v>
      </c>
      <c r="I1218" s="19" t="s">
        <v>2771</v>
      </c>
      <c r="J1218" s="22">
        <v>34.0827</v>
      </c>
      <c r="K1218" s="19" t="s">
        <v>860</v>
      </c>
      <c r="L1218" s="22">
        <v>34.0827</v>
      </c>
      <c r="M1218" s="22" t="s">
        <v>1098</v>
      </c>
      <c r="N1218" s="22" t="s">
        <v>1098</v>
      </c>
      <c r="O1218" s="22"/>
      <c r="P1218" s="22"/>
      <c r="Q1218" s="19" t="s">
        <v>33</v>
      </c>
      <c r="R1218" s="19" t="s">
        <v>1102</v>
      </c>
      <c r="S1218" s="19" t="s">
        <v>34</v>
      </c>
    </row>
    <row r="1219" ht="54" customHeight="1" spans="1:19">
      <c r="A1219" s="16">
        <v>753</v>
      </c>
      <c r="B1219" s="29" t="s">
        <v>1096</v>
      </c>
      <c r="C1219" s="15" t="s">
        <v>2772</v>
      </c>
      <c r="D1219" s="22" t="s">
        <v>1098</v>
      </c>
      <c r="E1219" s="19" t="s">
        <v>189</v>
      </c>
      <c r="F1219" s="19" t="s">
        <v>120</v>
      </c>
      <c r="G1219" s="19" t="s">
        <v>130</v>
      </c>
      <c r="H1219" s="19" t="s">
        <v>34</v>
      </c>
      <c r="I1219" s="19" t="s">
        <v>2773</v>
      </c>
      <c r="J1219" s="19">
        <v>4</v>
      </c>
      <c r="K1219" s="68" t="s">
        <v>2774</v>
      </c>
      <c r="L1219" s="19">
        <v>4</v>
      </c>
      <c r="M1219" s="22" t="s">
        <v>1098</v>
      </c>
      <c r="N1219" s="22" t="s">
        <v>1098</v>
      </c>
      <c r="O1219" s="22"/>
      <c r="P1219" s="22"/>
      <c r="Q1219" s="19" t="s">
        <v>33</v>
      </c>
      <c r="R1219" s="19" t="s">
        <v>1102</v>
      </c>
      <c r="S1219" s="19" t="s">
        <v>34</v>
      </c>
    </row>
    <row r="1220" ht="54" customHeight="1" spans="1:19">
      <c r="A1220" s="16">
        <v>754</v>
      </c>
      <c r="B1220" s="29" t="s">
        <v>1096</v>
      </c>
      <c r="C1220" s="15" t="s">
        <v>2775</v>
      </c>
      <c r="D1220" s="22" t="s">
        <v>1098</v>
      </c>
      <c r="E1220" s="19" t="s">
        <v>189</v>
      </c>
      <c r="F1220" s="19" t="s">
        <v>120</v>
      </c>
      <c r="G1220" s="19" t="s">
        <v>547</v>
      </c>
      <c r="H1220" s="19" t="s">
        <v>34</v>
      </c>
      <c r="I1220" s="19" t="s">
        <v>2773</v>
      </c>
      <c r="J1220" s="19">
        <v>4</v>
      </c>
      <c r="K1220" s="19" t="s">
        <v>2774</v>
      </c>
      <c r="L1220" s="19">
        <v>4</v>
      </c>
      <c r="M1220" s="22" t="s">
        <v>1098</v>
      </c>
      <c r="N1220" s="22" t="s">
        <v>1098</v>
      </c>
      <c r="O1220" s="22"/>
      <c r="P1220" s="22"/>
      <c r="Q1220" s="19" t="s">
        <v>33</v>
      </c>
      <c r="R1220" s="19" t="s">
        <v>1102</v>
      </c>
      <c r="S1220" s="19" t="s">
        <v>34</v>
      </c>
    </row>
    <row r="1221" ht="54" customHeight="1" spans="1:19">
      <c r="A1221" s="16">
        <v>755</v>
      </c>
      <c r="B1221" s="29" t="s">
        <v>1096</v>
      </c>
      <c r="C1221" s="15" t="s">
        <v>2776</v>
      </c>
      <c r="D1221" s="22" t="s">
        <v>1098</v>
      </c>
      <c r="E1221" s="19" t="s">
        <v>189</v>
      </c>
      <c r="F1221" s="19" t="s">
        <v>120</v>
      </c>
      <c r="G1221" s="19" t="s">
        <v>121</v>
      </c>
      <c r="H1221" s="19" t="s">
        <v>34</v>
      </c>
      <c r="I1221" s="19" t="s">
        <v>2773</v>
      </c>
      <c r="J1221" s="19">
        <v>4</v>
      </c>
      <c r="K1221" s="19" t="s">
        <v>2774</v>
      </c>
      <c r="L1221" s="19">
        <v>4</v>
      </c>
      <c r="M1221" s="22" t="s">
        <v>1098</v>
      </c>
      <c r="N1221" s="22" t="s">
        <v>1098</v>
      </c>
      <c r="O1221" s="22"/>
      <c r="P1221" s="22"/>
      <c r="Q1221" s="19" t="s">
        <v>33</v>
      </c>
      <c r="R1221" s="19" t="s">
        <v>1102</v>
      </c>
      <c r="S1221" s="19" t="s">
        <v>34</v>
      </c>
    </row>
    <row r="1222" ht="54" customHeight="1" spans="1:19">
      <c r="A1222" s="16">
        <v>756</v>
      </c>
      <c r="B1222" s="29" t="s">
        <v>1096</v>
      </c>
      <c r="C1222" s="15" t="s">
        <v>2777</v>
      </c>
      <c r="D1222" s="22" t="s">
        <v>1098</v>
      </c>
      <c r="E1222" s="19" t="s">
        <v>189</v>
      </c>
      <c r="F1222" s="19" t="s">
        <v>77</v>
      </c>
      <c r="G1222" s="19" t="s">
        <v>110</v>
      </c>
      <c r="H1222" s="19" t="s">
        <v>34</v>
      </c>
      <c r="I1222" s="19" t="s">
        <v>2773</v>
      </c>
      <c r="J1222" s="19">
        <v>4</v>
      </c>
      <c r="K1222" s="19" t="s">
        <v>2774</v>
      </c>
      <c r="L1222" s="19">
        <v>4</v>
      </c>
      <c r="M1222" s="22" t="s">
        <v>1098</v>
      </c>
      <c r="N1222" s="22" t="s">
        <v>1098</v>
      </c>
      <c r="O1222" s="22"/>
      <c r="P1222" s="22"/>
      <c r="Q1222" s="19" t="s">
        <v>33</v>
      </c>
      <c r="R1222" s="19" t="s">
        <v>1102</v>
      </c>
      <c r="S1222" s="19" t="s">
        <v>34</v>
      </c>
    </row>
    <row r="1223" ht="54" customHeight="1" spans="1:19">
      <c r="A1223" s="16">
        <v>757</v>
      </c>
      <c r="B1223" s="29" t="s">
        <v>1096</v>
      </c>
      <c r="C1223" s="15" t="s">
        <v>2778</v>
      </c>
      <c r="D1223" s="22" t="s">
        <v>1098</v>
      </c>
      <c r="E1223" s="19" t="s">
        <v>189</v>
      </c>
      <c r="F1223" s="19" t="s">
        <v>77</v>
      </c>
      <c r="G1223" s="19" t="s">
        <v>94</v>
      </c>
      <c r="H1223" s="19" t="s">
        <v>34</v>
      </c>
      <c r="I1223" s="19" t="s">
        <v>2773</v>
      </c>
      <c r="J1223" s="19">
        <v>4</v>
      </c>
      <c r="K1223" s="19" t="s">
        <v>2774</v>
      </c>
      <c r="L1223" s="19">
        <v>4</v>
      </c>
      <c r="M1223" s="22" t="s">
        <v>1098</v>
      </c>
      <c r="N1223" s="22" t="s">
        <v>1098</v>
      </c>
      <c r="O1223" s="22"/>
      <c r="P1223" s="22"/>
      <c r="Q1223" s="19" t="s">
        <v>33</v>
      </c>
      <c r="R1223" s="19" t="s">
        <v>1102</v>
      </c>
      <c r="S1223" s="19" t="s">
        <v>34</v>
      </c>
    </row>
    <row r="1224" ht="54" customHeight="1" spans="1:19">
      <c r="A1224" s="16">
        <v>758</v>
      </c>
      <c r="B1224" s="29" t="s">
        <v>1096</v>
      </c>
      <c r="C1224" s="15" t="s">
        <v>2779</v>
      </c>
      <c r="D1224" s="22" t="s">
        <v>1098</v>
      </c>
      <c r="E1224" s="19" t="s">
        <v>189</v>
      </c>
      <c r="F1224" s="19" t="s">
        <v>77</v>
      </c>
      <c r="G1224" s="19" t="s">
        <v>105</v>
      </c>
      <c r="H1224" s="19" t="s">
        <v>34</v>
      </c>
      <c r="I1224" s="19" t="s">
        <v>2773</v>
      </c>
      <c r="J1224" s="19">
        <v>4</v>
      </c>
      <c r="K1224" s="19" t="s">
        <v>2774</v>
      </c>
      <c r="L1224" s="19">
        <v>4</v>
      </c>
      <c r="M1224" s="22" t="s">
        <v>1098</v>
      </c>
      <c r="N1224" s="22" t="s">
        <v>1098</v>
      </c>
      <c r="O1224" s="22"/>
      <c r="P1224" s="22"/>
      <c r="Q1224" s="19" t="s">
        <v>33</v>
      </c>
      <c r="R1224" s="19" t="s">
        <v>1102</v>
      </c>
      <c r="S1224" s="19" t="s">
        <v>34</v>
      </c>
    </row>
    <row r="1225" ht="54" customHeight="1" spans="1:19">
      <c r="A1225" s="16">
        <v>759</v>
      </c>
      <c r="B1225" s="29" t="s">
        <v>1096</v>
      </c>
      <c r="C1225" s="15" t="s">
        <v>2780</v>
      </c>
      <c r="D1225" s="22" t="s">
        <v>1098</v>
      </c>
      <c r="E1225" s="19" t="s">
        <v>189</v>
      </c>
      <c r="F1225" s="19" t="s">
        <v>56</v>
      </c>
      <c r="G1225" s="19" t="s">
        <v>456</v>
      </c>
      <c r="H1225" s="19" t="s">
        <v>34</v>
      </c>
      <c r="I1225" s="19" t="s">
        <v>2773</v>
      </c>
      <c r="J1225" s="19">
        <v>4</v>
      </c>
      <c r="K1225" s="19" t="s">
        <v>2774</v>
      </c>
      <c r="L1225" s="19">
        <v>4</v>
      </c>
      <c r="M1225" s="22" t="s">
        <v>1098</v>
      </c>
      <c r="N1225" s="22" t="s">
        <v>1098</v>
      </c>
      <c r="O1225" s="22"/>
      <c r="P1225" s="22"/>
      <c r="Q1225" s="19" t="s">
        <v>33</v>
      </c>
      <c r="R1225" s="19" t="s">
        <v>1102</v>
      </c>
      <c r="S1225" s="19" t="s">
        <v>34</v>
      </c>
    </row>
    <row r="1226" ht="54" customHeight="1" spans="1:19">
      <c r="A1226" s="16">
        <v>760</v>
      </c>
      <c r="B1226" s="29" t="s">
        <v>1096</v>
      </c>
      <c r="C1226" s="15" t="s">
        <v>2781</v>
      </c>
      <c r="D1226" s="22" t="s">
        <v>1098</v>
      </c>
      <c r="E1226" s="19" t="s">
        <v>189</v>
      </c>
      <c r="F1226" s="19" t="s">
        <v>56</v>
      </c>
      <c r="G1226" s="19" t="s">
        <v>190</v>
      </c>
      <c r="H1226" s="19" t="s">
        <v>34</v>
      </c>
      <c r="I1226" s="19" t="s">
        <v>2773</v>
      </c>
      <c r="J1226" s="19">
        <v>4</v>
      </c>
      <c r="K1226" s="19" t="s">
        <v>2774</v>
      </c>
      <c r="L1226" s="19">
        <v>4</v>
      </c>
      <c r="M1226" s="22" t="s">
        <v>1098</v>
      </c>
      <c r="N1226" s="22" t="s">
        <v>1098</v>
      </c>
      <c r="O1226" s="22"/>
      <c r="P1226" s="22"/>
      <c r="Q1226" s="19" t="s">
        <v>33</v>
      </c>
      <c r="R1226" s="19" t="s">
        <v>1102</v>
      </c>
      <c r="S1226" s="19" t="s">
        <v>34</v>
      </c>
    </row>
    <row r="1227" ht="54" customHeight="1" spans="1:19">
      <c r="A1227" s="16">
        <v>761</v>
      </c>
      <c r="B1227" s="29" t="s">
        <v>1096</v>
      </c>
      <c r="C1227" s="15" t="s">
        <v>2782</v>
      </c>
      <c r="D1227" s="22" t="s">
        <v>1098</v>
      </c>
      <c r="E1227" s="19" t="s">
        <v>189</v>
      </c>
      <c r="F1227" s="19" t="s">
        <v>41</v>
      </c>
      <c r="G1227" s="19" t="s">
        <v>201</v>
      </c>
      <c r="H1227" s="19" t="s">
        <v>34</v>
      </c>
      <c r="I1227" s="19" t="s">
        <v>2773</v>
      </c>
      <c r="J1227" s="19">
        <v>4</v>
      </c>
      <c r="K1227" s="19" t="s">
        <v>2774</v>
      </c>
      <c r="L1227" s="19">
        <v>4</v>
      </c>
      <c r="M1227" s="22" t="s">
        <v>1098</v>
      </c>
      <c r="N1227" s="22" t="s">
        <v>1098</v>
      </c>
      <c r="O1227" s="22"/>
      <c r="P1227" s="22"/>
      <c r="Q1227" s="19" t="s">
        <v>33</v>
      </c>
      <c r="R1227" s="19" t="s">
        <v>1102</v>
      </c>
      <c r="S1227" s="19" t="s">
        <v>34</v>
      </c>
    </row>
    <row r="1228" ht="54" customHeight="1" spans="1:19">
      <c r="A1228" s="16">
        <v>762</v>
      </c>
      <c r="B1228" s="29" t="s">
        <v>1096</v>
      </c>
      <c r="C1228" s="15" t="s">
        <v>2783</v>
      </c>
      <c r="D1228" s="22" t="s">
        <v>1098</v>
      </c>
      <c r="E1228" s="19" t="s">
        <v>189</v>
      </c>
      <c r="F1228" s="19" t="s">
        <v>41</v>
      </c>
      <c r="G1228" s="19" t="s">
        <v>517</v>
      </c>
      <c r="H1228" s="19" t="s">
        <v>34</v>
      </c>
      <c r="I1228" s="19" t="s">
        <v>2773</v>
      </c>
      <c r="J1228" s="19">
        <v>4</v>
      </c>
      <c r="K1228" s="19" t="s">
        <v>2774</v>
      </c>
      <c r="L1228" s="19">
        <v>4</v>
      </c>
      <c r="M1228" s="22" t="s">
        <v>1098</v>
      </c>
      <c r="N1228" s="22" t="s">
        <v>1098</v>
      </c>
      <c r="O1228" s="22"/>
      <c r="P1228" s="22"/>
      <c r="Q1228" s="19" t="s">
        <v>33</v>
      </c>
      <c r="R1228" s="19" t="s">
        <v>1102</v>
      </c>
      <c r="S1228" s="19" t="s">
        <v>34</v>
      </c>
    </row>
    <row r="1229" ht="54" customHeight="1" spans="1:19">
      <c r="A1229" s="16">
        <v>763</v>
      </c>
      <c r="B1229" s="29" t="s">
        <v>1096</v>
      </c>
      <c r="C1229" s="15" t="s">
        <v>2784</v>
      </c>
      <c r="D1229" s="22" t="s">
        <v>1098</v>
      </c>
      <c r="E1229" s="19" t="s">
        <v>189</v>
      </c>
      <c r="F1229" s="19" t="s">
        <v>41</v>
      </c>
      <c r="G1229" s="19" t="s">
        <v>665</v>
      </c>
      <c r="H1229" s="19" t="s">
        <v>34</v>
      </c>
      <c r="I1229" s="19" t="s">
        <v>2773</v>
      </c>
      <c r="J1229" s="19">
        <v>4</v>
      </c>
      <c r="K1229" s="19" t="s">
        <v>2774</v>
      </c>
      <c r="L1229" s="19">
        <v>4</v>
      </c>
      <c r="M1229" s="22" t="s">
        <v>1098</v>
      </c>
      <c r="N1229" s="22" t="s">
        <v>1098</v>
      </c>
      <c r="O1229" s="22"/>
      <c r="P1229" s="22"/>
      <c r="Q1229" s="19" t="s">
        <v>33</v>
      </c>
      <c r="R1229" s="19" t="s">
        <v>1102</v>
      </c>
      <c r="S1229" s="19" t="s">
        <v>34</v>
      </c>
    </row>
    <row r="1230" ht="54" customHeight="1" spans="1:19">
      <c r="A1230" s="16">
        <v>764</v>
      </c>
      <c r="B1230" s="29" t="s">
        <v>1096</v>
      </c>
      <c r="C1230" s="15" t="s">
        <v>2785</v>
      </c>
      <c r="D1230" s="22" t="s">
        <v>1098</v>
      </c>
      <c r="E1230" s="19" t="s">
        <v>189</v>
      </c>
      <c r="F1230" s="19" t="s">
        <v>41</v>
      </c>
      <c r="G1230" s="19" t="s">
        <v>522</v>
      </c>
      <c r="H1230" s="19" t="s">
        <v>34</v>
      </c>
      <c r="I1230" s="19" t="s">
        <v>2773</v>
      </c>
      <c r="J1230" s="19">
        <v>4</v>
      </c>
      <c r="K1230" s="19" t="s">
        <v>2774</v>
      </c>
      <c r="L1230" s="19">
        <v>4</v>
      </c>
      <c r="M1230" s="22" t="s">
        <v>1098</v>
      </c>
      <c r="N1230" s="22" t="s">
        <v>1098</v>
      </c>
      <c r="O1230" s="22"/>
      <c r="P1230" s="22"/>
      <c r="Q1230" s="19" t="s">
        <v>33</v>
      </c>
      <c r="R1230" s="19" t="s">
        <v>1102</v>
      </c>
      <c r="S1230" s="19" t="s">
        <v>34</v>
      </c>
    </row>
    <row r="1231" ht="54" customHeight="1" spans="1:19">
      <c r="A1231" s="16">
        <v>765</v>
      </c>
      <c r="B1231" s="29" t="s">
        <v>1096</v>
      </c>
      <c r="C1231" s="15" t="s">
        <v>2786</v>
      </c>
      <c r="D1231" s="22" t="s">
        <v>1098</v>
      </c>
      <c r="E1231" s="19" t="s">
        <v>189</v>
      </c>
      <c r="F1231" s="19" t="s">
        <v>115</v>
      </c>
      <c r="G1231" s="19" t="s">
        <v>94</v>
      </c>
      <c r="H1231" s="19" t="s">
        <v>34</v>
      </c>
      <c r="I1231" s="19" t="s">
        <v>2773</v>
      </c>
      <c r="J1231" s="19">
        <v>4</v>
      </c>
      <c r="K1231" s="19" t="s">
        <v>2774</v>
      </c>
      <c r="L1231" s="19">
        <v>4</v>
      </c>
      <c r="M1231" s="22" t="s">
        <v>1098</v>
      </c>
      <c r="N1231" s="22" t="s">
        <v>1098</v>
      </c>
      <c r="O1231" s="22"/>
      <c r="P1231" s="22"/>
      <c r="Q1231" s="19" t="s">
        <v>33</v>
      </c>
      <c r="R1231" s="19" t="s">
        <v>1102</v>
      </c>
      <c r="S1231" s="19" t="s">
        <v>34</v>
      </c>
    </row>
    <row r="1232" ht="54" customHeight="1" spans="1:19">
      <c r="A1232" s="16">
        <v>766</v>
      </c>
      <c r="B1232" s="29" t="s">
        <v>1096</v>
      </c>
      <c r="C1232" s="15" t="s">
        <v>2787</v>
      </c>
      <c r="D1232" s="22" t="s">
        <v>1098</v>
      </c>
      <c r="E1232" s="19" t="s">
        <v>405</v>
      </c>
      <c r="F1232" s="19" t="s">
        <v>64</v>
      </c>
      <c r="G1232" s="19" t="s">
        <v>2788</v>
      </c>
      <c r="H1232" s="19" t="s">
        <v>34</v>
      </c>
      <c r="I1232" s="19" t="s">
        <v>2789</v>
      </c>
      <c r="J1232" s="26">
        <v>21.686</v>
      </c>
      <c r="K1232" s="19" t="s">
        <v>725</v>
      </c>
      <c r="L1232" s="19">
        <v>21.94</v>
      </c>
      <c r="M1232" s="22" t="s">
        <v>1098</v>
      </c>
      <c r="N1232" s="22" t="s">
        <v>1098</v>
      </c>
      <c r="O1232" s="22"/>
      <c r="P1232" s="22"/>
      <c r="Q1232" s="19" t="s">
        <v>33</v>
      </c>
      <c r="R1232" s="19" t="s">
        <v>1102</v>
      </c>
      <c r="S1232" s="19" t="s">
        <v>34</v>
      </c>
    </row>
    <row r="1233" ht="54" customHeight="1" spans="1:19">
      <c r="A1233" s="16">
        <v>767</v>
      </c>
      <c r="B1233" s="29" t="s">
        <v>1096</v>
      </c>
      <c r="C1233" s="15" t="s">
        <v>2790</v>
      </c>
      <c r="D1233" s="22" t="s">
        <v>1098</v>
      </c>
      <c r="E1233" s="19" t="s">
        <v>405</v>
      </c>
      <c r="F1233" s="19" t="s">
        <v>64</v>
      </c>
      <c r="G1233" s="19" t="s">
        <v>240</v>
      </c>
      <c r="H1233" s="19" t="s">
        <v>34</v>
      </c>
      <c r="I1233" s="19" t="s">
        <v>2791</v>
      </c>
      <c r="J1233" s="26">
        <v>23.31</v>
      </c>
      <c r="K1233" s="19" t="s">
        <v>725</v>
      </c>
      <c r="L1233" s="19">
        <v>24.2</v>
      </c>
      <c r="M1233" s="22" t="s">
        <v>1098</v>
      </c>
      <c r="N1233" s="22" t="s">
        <v>1098</v>
      </c>
      <c r="O1233" s="22"/>
      <c r="P1233" s="22"/>
      <c r="Q1233" s="19" t="s">
        <v>33</v>
      </c>
      <c r="R1233" s="19" t="s">
        <v>1102</v>
      </c>
      <c r="S1233" s="19" t="s">
        <v>34</v>
      </c>
    </row>
    <row r="1234" ht="54" customHeight="1" spans="1:19">
      <c r="A1234" s="16">
        <v>768</v>
      </c>
      <c r="B1234" s="29" t="s">
        <v>1096</v>
      </c>
      <c r="C1234" s="15" t="s">
        <v>2792</v>
      </c>
      <c r="D1234" s="22" t="s">
        <v>1098</v>
      </c>
      <c r="E1234" s="19" t="s">
        <v>405</v>
      </c>
      <c r="F1234" s="19" t="s">
        <v>73</v>
      </c>
      <c r="G1234" s="19" t="s">
        <v>313</v>
      </c>
      <c r="H1234" s="19" t="s">
        <v>34</v>
      </c>
      <c r="I1234" s="19" t="s">
        <v>2793</v>
      </c>
      <c r="J1234" s="26">
        <v>14.89</v>
      </c>
      <c r="K1234" s="19" t="s">
        <v>725</v>
      </c>
      <c r="L1234" s="19">
        <v>14.89</v>
      </c>
      <c r="M1234" s="22" t="s">
        <v>1098</v>
      </c>
      <c r="N1234" s="22" t="s">
        <v>1098</v>
      </c>
      <c r="O1234" s="22"/>
      <c r="P1234" s="22"/>
      <c r="Q1234" s="19" t="s">
        <v>33</v>
      </c>
      <c r="R1234" s="19" t="s">
        <v>1102</v>
      </c>
      <c r="S1234" s="19" t="s">
        <v>34</v>
      </c>
    </row>
    <row r="1235" ht="54" customHeight="1" spans="1:19">
      <c r="A1235" s="16">
        <v>769</v>
      </c>
      <c r="B1235" s="29" t="s">
        <v>1096</v>
      </c>
      <c r="C1235" s="15" t="s">
        <v>2794</v>
      </c>
      <c r="D1235" s="22" t="s">
        <v>1098</v>
      </c>
      <c r="E1235" s="19" t="s">
        <v>405</v>
      </c>
      <c r="F1235" s="19" t="s">
        <v>73</v>
      </c>
      <c r="G1235" s="19" t="s">
        <v>74</v>
      </c>
      <c r="H1235" s="19" t="s">
        <v>34</v>
      </c>
      <c r="I1235" s="19" t="s">
        <v>2795</v>
      </c>
      <c r="J1235" s="26">
        <v>9.11</v>
      </c>
      <c r="K1235" s="19" t="s">
        <v>725</v>
      </c>
      <c r="L1235" s="19">
        <v>9.11</v>
      </c>
      <c r="M1235" s="22" t="s">
        <v>1098</v>
      </c>
      <c r="N1235" s="22" t="s">
        <v>1098</v>
      </c>
      <c r="O1235" s="22"/>
      <c r="P1235" s="22"/>
      <c r="Q1235" s="19" t="s">
        <v>33</v>
      </c>
      <c r="R1235" s="19" t="s">
        <v>1102</v>
      </c>
      <c r="S1235" s="19" t="s">
        <v>34</v>
      </c>
    </row>
    <row r="1236" ht="54" customHeight="1" spans="1:19">
      <c r="A1236" s="16">
        <v>770</v>
      </c>
      <c r="B1236" s="29" t="s">
        <v>1096</v>
      </c>
      <c r="C1236" s="15" t="s">
        <v>2796</v>
      </c>
      <c r="D1236" s="22" t="s">
        <v>1098</v>
      </c>
      <c r="E1236" s="19" t="s">
        <v>405</v>
      </c>
      <c r="F1236" s="19" t="s">
        <v>46</v>
      </c>
      <c r="G1236" s="19" t="s">
        <v>139</v>
      </c>
      <c r="H1236" s="19" t="s">
        <v>34</v>
      </c>
      <c r="I1236" s="19" t="s">
        <v>2797</v>
      </c>
      <c r="J1236" s="26">
        <v>15.56</v>
      </c>
      <c r="K1236" s="19" t="s">
        <v>725</v>
      </c>
      <c r="L1236" s="19">
        <v>17.12</v>
      </c>
      <c r="M1236" s="22" t="s">
        <v>1098</v>
      </c>
      <c r="N1236" s="22" t="s">
        <v>1098</v>
      </c>
      <c r="O1236" s="22"/>
      <c r="P1236" s="22"/>
      <c r="Q1236" s="19" t="s">
        <v>33</v>
      </c>
      <c r="R1236" s="19" t="s">
        <v>1102</v>
      </c>
      <c r="S1236" s="19" t="s">
        <v>34</v>
      </c>
    </row>
    <row r="1237" ht="54" customHeight="1" spans="1:19">
      <c r="A1237" s="16">
        <v>771</v>
      </c>
      <c r="B1237" s="29" t="s">
        <v>1096</v>
      </c>
      <c r="C1237" s="15" t="s">
        <v>2798</v>
      </c>
      <c r="D1237" s="22" t="s">
        <v>1098</v>
      </c>
      <c r="E1237" s="19" t="s">
        <v>405</v>
      </c>
      <c r="F1237" s="19" t="s">
        <v>46</v>
      </c>
      <c r="G1237" s="19" t="s">
        <v>142</v>
      </c>
      <c r="H1237" s="19" t="s">
        <v>34</v>
      </c>
      <c r="I1237" s="19" t="s">
        <v>2799</v>
      </c>
      <c r="J1237" s="26">
        <v>23.72</v>
      </c>
      <c r="K1237" s="19" t="s">
        <v>725</v>
      </c>
      <c r="L1237" s="19">
        <v>23.73</v>
      </c>
      <c r="M1237" s="22" t="s">
        <v>1098</v>
      </c>
      <c r="N1237" s="22" t="s">
        <v>1098</v>
      </c>
      <c r="O1237" s="22"/>
      <c r="P1237" s="22"/>
      <c r="Q1237" s="19" t="s">
        <v>33</v>
      </c>
      <c r="R1237" s="19" t="s">
        <v>1102</v>
      </c>
      <c r="S1237" s="19" t="s">
        <v>34</v>
      </c>
    </row>
    <row r="1238" ht="54" customHeight="1" spans="1:19">
      <c r="A1238" s="16">
        <v>772</v>
      </c>
      <c r="B1238" s="29" t="s">
        <v>1096</v>
      </c>
      <c r="C1238" s="15" t="s">
        <v>2800</v>
      </c>
      <c r="D1238" s="22" t="s">
        <v>1098</v>
      </c>
      <c r="E1238" s="19" t="s">
        <v>405</v>
      </c>
      <c r="F1238" s="19" t="s">
        <v>51</v>
      </c>
      <c r="G1238" s="21" t="s">
        <v>2801</v>
      </c>
      <c r="H1238" s="19" t="s">
        <v>34</v>
      </c>
      <c r="I1238" s="21" t="s">
        <v>2802</v>
      </c>
      <c r="J1238" s="21">
        <v>27.8398</v>
      </c>
      <c r="K1238" s="19" t="s">
        <v>720</v>
      </c>
      <c r="L1238" s="21">
        <v>39</v>
      </c>
      <c r="M1238" s="22" t="s">
        <v>1098</v>
      </c>
      <c r="N1238" s="22" t="s">
        <v>1098</v>
      </c>
      <c r="O1238" s="22"/>
      <c r="P1238" s="22"/>
      <c r="Q1238" s="19" t="s">
        <v>33</v>
      </c>
      <c r="R1238" s="19" t="s">
        <v>1102</v>
      </c>
      <c r="S1238" s="19" t="s">
        <v>34</v>
      </c>
    </row>
    <row r="1239" ht="54" customHeight="1" spans="1:19">
      <c r="A1239" s="16">
        <v>773</v>
      </c>
      <c r="B1239" s="29" t="s">
        <v>1096</v>
      </c>
      <c r="C1239" s="15" t="s">
        <v>2803</v>
      </c>
      <c r="D1239" s="22" t="s">
        <v>1098</v>
      </c>
      <c r="E1239" s="19" t="s">
        <v>405</v>
      </c>
      <c r="F1239" s="19" t="s">
        <v>120</v>
      </c>
      <c r="G1239" s="19" t="s">
        <v>2804</v>
      </c>
      <c r="H1239" s="19" t="s">
        <v>34</v>
      </c>
      <c r="I1239" s="19" t="s">
        <v>2805</v>
      </c>
      <c r="J1239" s="21">
        <v>7.8889</v>
      </c>
      <c r="K1239" s="19" t="s">
        <v>720</v>
      </c>
      <c r="L1239" s="21">
        <v>13.57</v>
      </c>
      <c r="M1239" s="22" t="s">
        <v>1098</v>
      </c>
      <c r="N1239" s="22" t="s">
        <v>1098</v>
      </c>
      <c r="O1239" s="22"/>
      <c r="P1239" s="22"/>
      <c r="Q1239" s="19" t="s">
        <v>33</v>
      </c>
      <c r="R1239" s="19" t="s">
        <v>1102</v>
      </c>
      <c r="S1239" s="19" t="s">
        <v>34</v>
      </c>
    </row>
    <row r="1240" ht="54" customHeight="1" spans="1:19">
      <c r="A1240" s="16">
        <v>774</v>
      </c>
      <c r="B1240" s="29" t="s">
        <v>1096</v>
      </c>
      <c r="C1240" s="15" t="s">
        <v>2806</v>
      </c>
      <c r="D1240" s="22" t="s">
        <v>1098</v>
      </c>
      <c r="E1240" s="19" t="s">
        <v>850</v>
      </c>
      <c r="F1240" s="19" t="s">
        <v>56</v>
      </c>
      <c r="G1240" s="19" t="s">
        <v>427</v>
      </c>
      <c r="H1240" s="19" t="s">
        <v>34</v>
      </c>
      <c r="I1240" s="19" t="s">
        <v>2807</v>
      </c>
      <c r="J1240" s="19">
        <v>51.67</v>
      </c>
      <c r="K1240" s="19" t="s">
        <v>1622</v>
      </c>
      <c r="L1240" s="19">
        <v>51.67</v>
      </c>
      <c r="M1240" s="22" t="s">
        <v>1098</v>
      </c>
      <c r="N1240" s="22" t="s">
        <v>1098</v>
      </c>
      <c r="O1240" s="22"/>
      <c r="P1240" s="22"/>
      <c r="Q1240" s="19" t="s">
        <v>33</v>
      </c>
      <c r="R1240" s="19" t="s">
        <v>1102</v>
      </c>
      <c r="S1240" s="19" t="s">
        <v>34</v>
      </c>
    </row>
    <row r="1241" ht="54" customHeight="1" spans="1:19">
      <c r="A1241" s="16">
        <v>775</v>
      </c>
      <c r="B1241" s="29" t="s">
        <v>1096</v>
      </c>
      <c r="C1241" s="15" t="s">
        <v>2808</v>
      </c>
      <c r="D1241" s="22" t="s">
        <v>1098</v>
      </c>
      <c r="E1241" s="19" t="s">
        <v>405</v>
      </c>
      <c r="F1241" s="19" t="s">
        <v>56</v>
      </c>
      <c r="G1241" s="19" t="s">
        <v>427</v>
      </c>
      <c r="H1241" s="19" t="s">
        <v>34</v>
      </c>
      <c r="I1241" s="19" t="s">
        <v>2809</v>
      </c>
      <c r="J1241" s="26">
        <v>35</v>
      </c>
      <c r="K1241" s="19" t="s">
        <v>413</v>
      </c>
      <c r="L1241" s="61">
        <v>35</v>
      </c>
      <c r="M1241" s="22" t="s">
        <v>1098</v>
      </c>
      <c r="N1241" s="22" t="s">
        <v>1098</v>
      </c>
      <c r="O1241" s="22"/>
      <c r="P1241" s="22"/>
      <c r="Q1241" s="19" t="s">
        <v>33</v>
      </c>
      <c r="R1241" s="19" t="s">
        <v>1102</v>
      </c>
      <c r="S1241" s="19" t="s">
        <v>34</v>
      </c>
    </row>
    <row r="1242" ht="283" customHeight="1" spans="1:19">
      <c r="A1242" s="16">
        <v>776</v>
      </c>
      <c r="B1242" s="29" t="s">
        <v>1096</v>
      </c>
      <c r="C1242" s="15" t="s">
        <v>2810</v>
      </c>
      <c r="D1242" s="22" t="s">
        <v>1098</v>
      </c>
      <c r="E1242" s="19" t="s">
        <v>405</v>
      </c>
      <c r="F1242" s="19" t="s">
        <v>41</v>
      </c>
      <c r="G1242" s="19" t="s">
        <v>509</v>
      </c>
      <c r="H1242" s="19" t="s">
        <v>34</v>
      </c>
      <c r="I1242" s="19" t="s">
        <v>2811</v>
      </c>
      <c r="J1242" s="26">
        <v>115.43</v>
      </c>
      <c r="K1242" s="19" t="s">
        <v>413</v>
      </c>
      <c r="L1242" s="61">
        <v>115.43</v>
      </c>
      <c r="M1242" s="22" t="s">
        <v>1098</v>
      </c>
      <c r="N1242" s="22" t="s">
        <v>1098</v>
      </c>
      <c r="O1242" s="22"/>
      <c r="P1242" s="22"/>
      <c r="Q1242" s="19" t="s">
        <v>33</v>
      </c>
      <c r="R1242" s="19" t="s">
        <v>1102</v>
      </c>
      <c r="S1242" s="19" t="s">
        <v>34</v>
      </c>
    </row>
    <row r="1243" ht="52" customHeight="1" spans="1:19">
      <c r="A1243" s="16">
        <v>777</v>
      </c>
      <c r="B1243" s="29" t="s">
        <v>1096</v>
      </c>
      <c r="C1243" s="15" t="s">
        <v>2812</v>
      </c>
      <c r="D1243" s="22" t="s">
        <v>1098</v>
      </c>
      <c r="E1243" s="19" t="s">
        <v>405</v>
      </c>
      <c r="F1243" s="19" t="s">
        <v>41</v>
      </c>
      <c r="G1243" s="19" t="s">
        <v>520</v>
      </c>
      <c r="H1243" s="19" t="s">
        <v>34</v>
      </c>
      <c r="I1243" s="19" t="s">
        <v>2813</v>
      </c>
      <c r="J1243" s="26">
        <v>34.51</v>
      </c>
      <c r="K1243" s="19" t="s">
        <v>413</v>
      </c>
      <c r="L1243" s="61">
        <v>34.51</v>
      </c>
      <c r="M1243" s="22" t="s">
        <v>1098</v>
      </c>
      <c r="N1243" s="22" t="s">
        <v>1098</v>
      </c>
      <c r="O1243" s="22"/>
      <c r="P1243" s="22"/>
      <c r="Q1243" s="19" t="s">
        <v>33</v>
      </c>
      <c r="R1243" s="19" t="s">
        <v>1102</v>
      </c>
      <c r="S1243" s="19" t="s">
        <v>34</v>
      </c>
    </row>
    <row r="1244" ht="52" customHeight="1" spans="1:19">
      <c r="A1244" s="16">
        <v>778</v>
      </c>
      <c r="B1244" s="29" t="s">
        <v>1096</v>
      </c>
      <c r="C1244" s="15" t="s">
        <v>2814</v>
      </c>
      <c r="D1244" s="22" t="s">
        <v>1098</v>
      </c>
      <c r="E1244" s="19" t="s">
        <v>405</v>
      </c>
      <c r="F1244" s="19" t="s">
        <v>120</v>
      </c>
      <c r="G1244" s="19" t="s">
        <v>544</v>
      </c>
      <c r="H1244" s="19" t="s">
        <v>34</v>
      </c>
      <c r="I1244" s="19" t="s">
        <v>2815</v>
      </c>
      <c r="J1244" s="26">
        <v>34.85</v>
      </c>
      <c r="K1244" s="19" t="s">
        <v>413</v>
      </c>
      <c r="L1244" s="61">
        <v>34.85</v>
      </c>
      <c r="M1244" s="22" t="s">
        <v>1098</v>
      </c>
      <c r="N1244" s="22" t="s">
        <v>1098</v>
      </c>
      <c r="O1244" s="22"/>
      <c r="P1244" s="22"/>
      <c r="Q1244" s="19" t="s">
        <v>33</v>
      </c>
      <c r="R1244" s="19" t="s">
        <v>1102</v>
      </c>
      <c r="S1244" s="19" t="s">
        <v>34</v>
      </c>
    </row>
    <row r="1245" ht="52" customHeight="1" spans="1:19">
      <c r="A1245" s="16">
        <v>779</v>
      </c>
      <c r="B1245" s="29" t="s">
        <v>1096</v>
      </c>
      <c r="C1245" s="15" t="s">
        <v>2816</v>
      </c>
      <c r="D1245" s="22" t="s">
        <v>1098</v>
      </c>
      <c r="E1245" s="19" t="s">
        <v>405</v>
      </c>
      <c r="F1245" s="19" t="s">
        <v>120</v>
      </c>
      <c r="G1245" s="19" t="s">
        <v>127</v>
      </c>
      <c r="H1245" s="19" t="s">
        <v>34</v>
      </c>
      <c r="I1245" s="19" t="s">
        <v>2817</v>
      </c>
      <c r="J1245" s="26">
        <v>33.788</v>
      </c>
      <c r="K1245" s="19" t="s">
        <v>413</v>
      </c>
      <c r="L1245" s="61">
        <v>34.42</v>
      </c>
      <c r="M1245" s="22" t="s">
        <v>1098</v>
      </c>
      <c r="N1245" s="22" t="s">
        <v>1098</v>
      </c>
      <c r="O1245" s="22"/>
      <c r="P1245" s="22"/>
      <c r="Q1245" s="19" t="s">
        <v>33</v>
      </c>
      <c r="R1245" s="19" t="s">
        <v>1102</v>
      </c>
      <c r="S1245" s="19" t="s">
        <v>34</v>
      </c>
    </row>
    <row r="1246" ht="52" customHeight="1" spans="1:19">
      <c r="A1246" s="16">
        <v>780</v>
      </c>
      <c r="B1246" s="29" t="s">
        <v>1096</v>
      </c>
      <c r="C1246" s="15" t="s">
        <v>2818</v>
      </c>
      <c r="D1246" s="22" t="s">
        <v>1098</v>
      </c>
      <c r="E1246" s="19" t="s">
        <v>405</v>
      </c>
      <c r="F1246" s="19" t="s">
        <v>120</v>
      </c>
      <c r="G1246" s="19" t="s">
        <v>552</v>
      </c>
      <c r="H1246" s="19" t="s">
        <v>34</v>
      </c>
      <c r="I1246" s="19" t="s">
        <v>2819</v>
      </c>
      <c r="J1246" s="26">
        <v>58.4564</v>
      </c>
      <c r="K1246" s="19" t="s">
        <v>413</v>
      </c>
      <c r="L1246" s="61">
        <v>69.29</v>
      </c>
      <c r="M1246" s="22" t="s">
        <v>1098</v>
      </c>
      <c r="N1246" s="22" t="s">
        <v>1098</v>
      </c>
      <c r="O1246" s="22"/>
      <c r="P1246" s="22"/>
      <c r="Q1246" s="19" t="s">
        <v>33</v>
      </c>
      <c r="R1246" s="19" t="s">
        <v>1102</v>
      </c>
      <c r="S1246" s="19" t="s">
        <v>34</v>
      </c>
    </row>
    <row r="1247" ht="394" customHeight="1" spans="1:19">
      <c r="A1247" s="16">
        <v>781</v>
      </c>
      <c r="B1247" s="29" t="s">
        <v>1096</v>
      </c>
      <c r="C1247" s="15" t="s">
        <v>2820</v>
      </c>
      <c r="D1247" s="22" t="s">
        <v>1098</v>
      </c>
      <c r="E1247" s="19" t="s">
        <v>405</v>
      </c>
      <c r="F1247" s="19" t="s">
        <v>46</v>
      </c>
      <c r="G1247" s="19" t="s">
        <v>433</v>
      </c>
      <c r="H1247" s="19" t="s">
        <v>34</v>
      </c>
      <c r="I1247" s="19" t="s">
        <v>2821</v>
      </c>
      <c r="J1247" s="26">
        <v>10</v>
      </c>
      <c r="K1247" s="19" t="s">
        <v>413</v>
      </c>
      <c r="L1247" s="61">
        <v>10</v>
      </c>
      <c r="M1247" s="22" t="s">
        <v>1098</v>
      </c>
      <c r="N1247" s="22" t="s">
        <v>1098</v>
      </c>
      <c r="O1247" s="22"/>
      <c r="P1247" s="22"/>
      <c r="Q1247" s="19" t="s">
        <v>33</v>
      </c>
      <c r="R1247" s="19" t="s">
        <v>1102</v>
      </c>
      <c r="S1247" s="19" t="s">
        <v>34</v>
      </c>
    </row>
    <row r="1248" ht="352" customHeight="1" spans="1:19">
      <c r="A1248" s="16">
        <v>782</v>
      </c>
      <c r="B1248" s="29" t="s">
        <v>1096</v>
      </c>
      <c r="C1248" s="15" t="s">
        <v>2822</v>
      </c>
      <c r="D1248" s="22" t="s">
        <v>1098</v>
      </c>
      <c r="E1248" s="19" t="s">
        <v>405</v>
      </c>
      <c r="F1248" s="19" t="s">
        <v>46</v>
      </c>
      <c r="G1248" s="19" t="s">
        <v>430</v>
      </c>
      <c r="H1248" s="19" t="s">
        <v>34</v>
      </c>
      <c r="I1248" s="19" t="s">
        <v>2823</v>
      </c>
      <c r="J1248" s="26">
        <v>21.18</v>
      </c>
      <c r="K1248" s="19" t="s">
        <v>413</v>
      </c>
      <c r="L1248" s="61">
        <v>22.99</v>
      </c>
      <c r="M1248" s="22" t="s">
        <v>1098</v>
      </c>
      <c r="N1248" s="22" t="s">
        <v>1098</v>
      </c>
      <c r="O1248" s="22"/>
      <c r="P1248" s="22"/>
      <c r="Q1248" s="19" t="s">
        <v>33</v>
      </c>
      <c r="R1248" s="19" t="s">
        <v>1102</v>
      </c>
      <c r="S1248" s="19" t="s">
        <v>34</v>
      </c>
    </row>
    <row r="1249" ht="48" customHeight="1" spans="1:19">
      <c r="A1249" s="16">
        <v>783</v>
      </c>
      <c r="B1249" s="29" t="s">
        <v>1096</v>
      </c>
      <c r="C1249" s="15" t="s">
        <v>2824</v>
      </c>
      <c r="D1249" s="22" t="s">
        <v>1098</v>
      </c>
      <c r="E1249" s="19" t="s">
        <v>405</v>
      </c>
      <c r="F1249" s="22" t="s">
        <v>28</v>
      </c>
      <c r="G1249" s="19" t="s">
        <v>511</v>
      </c>
      <c r="H1249" s="19" t="s">
        <v>34</v>
      </c>
      <c r="I1249" s="19" t="s">
        <v>2825</v>
      </c>
      <c r="J1249" s="26">
        <v>28.8</v>
      </c>
      <c r="K1249" s="19" t="s">
        <v>413</v>
      </c>
      <c r="L1249" s="61">
        <v>29</v>
      </c>
      <c r="M1249" s="22" t="s">
        <v>1098</v>
      </c>
      <c r="N1249" s="22" t="s">
        <v>1098</v>
      </c>
      <c r="O1249" s="22"/>
      <c r="P1249" s="22"/>
      <c r="Q1249" s="19" t="s">
        <v>33</v>
      </c>
      <c r="R1249" s="19" t="s">
        <v>1102</v>
      </c>
      <c r="S1249" s="19" t="s">
        <v>34</v>
      </c>
    </row>
    <row r="1250" ht="40" customHeight="1" spans="1:19">
      <c r="A1250" s="16">
        <v>784</v>
      </c>
      <c r="B1250" s="29" t="s">
        <v>1096</v>
      </c>
      <c r="C1250" s="15" t="s">
        <v>2826</v>
      </c>
      <c r="D1250" s="22" t="s">
        <v>1098</v>
      </c>
      <c r="E1250" s="19" t="s">
        <v>405</v>
      </c>
      <c r="F1250" s="19" t="s">
        <v>120</v>
      </c>
      <c r="G1250" s="19" t="s">
        <v>127</v>
      </c>
      <c r="H1250" s="19" t="s">
        <v>34</v>
      </c>
      <c r="I1250" s="19" t="s">
        <v>2827</v>
      </c>
      <c r="J1250" s="19">
        <v>2</v>
      </c>
      <c r="K1250" s="19" t="s">
        <v>2828</v>
      </c>
      <c r="L1250" s="19">
        <v>2</v>
      </c>
      <c r="M1250" s="22" t="s">
        <v>1098</v>
      </c>
      <c r="N1250" s="22" t="s">
        <v>1098</v>
      </c>
      <c r="O1250" s="22"/>
      <c r="P1250" s="22"/>
      <c r="Q1250" s="19" t="s">
        <v>33</v>
      </c>
      <c r="R1250" s="19" t="s">
        <v>1102</v>
      </c>
      <c r="S1250" s="22" t="s">
        <v>34</v>
      </c>
    </row>
    <row r="1251" ht="40" customHeight="1" spans="1:19">
      <c r="A1251" s="16">
        <v>785</v>
      </c>
      <c r="B1251" s="29" t="s">
        <v>1096</v>
      </c>
      <c r="C1251" s="15" t="s">
        <v>2829</v>
      </c>
      <c r="D1251" s="22" t="s">
        <v>1098</v>
      </c>
      <c r="E1251" s="19" t="s">
        <v>405</v>
      </c>
      <c r="F1251" s="19" t="s">
        <v>120</v>
      </c>
      <c r="G1251" s="19" t="s">
        <v>544</v>
      </c>
      <c r="H1251" s="19" t="s">
        <v>34</v>
      </c>
      <c r="I1251" s="19" t="s">
        <v>2827</v>
      </c>
      <c r="J1251" s="19">
        <v>2</v>
      </c>
      <c r="K1251" s="19" t="s">
        <v>2828</v>
      </c>
      <c r="L1251" s="19">
        <v>2</v>
      </c>
      <c r="M1251" s="22" t="s">
        <v>1098</v>
      </c>
      <c r="N1251" s="22" t="s">
        <v>1098</v>
      </c>
      <c r="O1251" s="22"/>
      <c r="P1251" s="22"/>
      <c r="Q1251" s="19" t="s">
        <v>33</v>
      </c>
      <c r="R1251" s="19" t="s">
        <v>1102</v>
      </c>
      <c r="S1251" s="22" t="s">
        <v>34</v>
      </c>
    </row>
    <row r="1252" ht="40" customHeight="1" spans="1:19">
      <c r="A1252" s="16">
        <v>786</v>
      </c>
      <c r="B1252" s="29" t="s">
        <v>1096</v>
      </c>
      <c r="C1252" s="15" t="s">
        <v>2830</v>
      </c>
      <c r="D1252" s="22" t="s">
        <v>1098</v>
      </c>
      <c r="E1252" s="19" t="s">
        <v>405</v>
      </c>
      <c r="F1252" s="19" t="s">
        <v>120</v>
      </c>
      <c r="G1252" s="19" t="s">
        <v>552</v>
      </c>
      <c r="H1252" s="19" t="s">
        <v>34</v>
      </c>
      <c r="I1252" s="19" t="s">
        <v>2827</v>
      </c>
      <c r="J1252" s="19">
        <v>2</v>
      </c>
      <c r="K1252" s="19" t="s">
        <v>2828</v>
      </c>
      <c r="L1252" s="19">
        <v>2</v>
      </c>
      <c r="M1252" s="22" t="s">
        <v>1098</v>
      </c>
      <c r="N1252" s="22" t="s">
        <v>1098</v>
      </c>
      <c r="O1252" s="22"/>
      <c r="P1252" s="22"/>
      <c r="Q1252" s="19" t="s">
        <v>33</v>
      </c>
      <c r="R1252" s="19" t="s">
        <v>1102</v>
      </c>
      <c r="S1252" s="22" t="s">
        <v>34</v>
      </c>
    </row>
    <row r="1253" ht="40" customHeight="1" spans="1:19">
      <c r="A1253" s="16">
        <v>787</v>
      </c>
      <c r="B1253" s="29" t="s">
        <v>1096</v>
      </c>
      <c r="C1253" s="15" t="s">
        <v>2831</v>
      </c>
      <c r="D1253" s="22" t="s">
        <v>1098</v>
      </c>
      <c r="E1253" s="19" t="s">
        <v>405</v>
      </c>
      <c r="F1253" s="19" t="s">
        <v>77</v>
      </c>
      <c r="G1253" s="19" t="s">
        <v>449</v>
      </c>
      <c r="H1253" s="19" t="s">
        <v>34</v>
      </c>
      <c r="I1253" s="19" t="s">
        <v>2827</v>
      </c>
      <c r="J1253" s="19">
        <v>2</v>
      </c>
      <c r="K1253" s="19" t="s">
        <v>2828</v>
      </c>
      <c r="L1253" s="19">
        <v>2</v>
      </c>
      <c r="M1253" s="22" t="s">
        <v>1098</v>
      </c>
      <c r="N1253" s="22" t="s">
        <v>1098</v>
      </c>
      <c r="O1253" s="22"/>
      <c r="P1253" s="22"/>
      <c r="Q1253" s="19" t="s">
        <v>33</v>
      </c>
      <c r="R1253" s="19" t="s">
        <v>1102</v>
      </c>
      <c r="S1253" s="22" t="s">
        <v>34</v>
      </c>
    </row>
    <row r="1254" ht="40" customHeight="1" spans="1:19">
      <c r="A1254" s="16">
        <v>788</v>
      </c>
      <c r="B1254" s="29" t="s">
        <v>1096</v>
      </c>
      <c r="C1254" s="15" t="s">
        <v>2832</v>
      </c>
      <c r="D1254" s="22" t="s">
        <v>1098</v>
      </c>
      <c r="E1254" s="19" t="s">
        <v>405</v>
      </c>
      <c r="F1254" s="19" t="s">
        <v>56</v>
      </c>
      <c r="G1254" s="19" t="s">
        <v>194</v>
      </c>
      <c r="H1254" s="19" t="s">
        <v>34</v>
      </c>
      <c r="I1254" s="19" t="s">
        <v>2827</v>
      </c>
      <c r="J1254" s="19">
        <v>2</v>
      </c>
      <c r="K1254" s="19" t="s">
        <v>2828</v>
      </c>
      <c r="L1254" s="19">
        <v>2</v>
      </c>
      <c r="M1254" s="22" t="s">
        <v>1098</v>
      </c>
      <c r="N1254" s="22" t="s">
        <v>1098</v>
      </c>
      <c r="O1254" s="22"/>
      <c r="P1254" s="22"/>
      <c r="Q1254" s="19" t="s">
        <v>33</v>
      </c>
      <c r="R1254" s="19" t="s">
        <v>1102</v>
      </c>
      <c r="S1254" s="22" t="s">
        <v>34</v>
      </c>
    </row>
    <row r="1255" ht="40" customHeight="1" spans="1:19">
      <c r="A1255" s="16">
        <v>789</v>
      </c>
      <c r="B1255" s="29" t="s">
        <v>1096</v>
      </c>
      <c r="C1255" s="15" t="s">
        <v>2833</v>
      </c>
      <c r="D1255" s="22" t="s">
        <v>1098</v>
      </c>
      <c r="E1255" s="19" t="s">
        <v>405</v>
      </c>
      <c r="F1255" s="19" t="s">
        <v>56</v>
      </c>
      <c r="G1255" s="19" t="s">
        <v>470</v>
      </c>
      <c r="H1255" s="19" t="s">
        <v>34</v>
      </c>
      <c r="I1255" s="19" t="s">
        <v>2827</v>
      </c>
      <c r="J1255" s="19">
        <v>2</v>
      </c>
      <c r="K1255" s="19" t="s">
        <v>2828</v>
      </c>
      <c r="L1255" s="19">
        <v>2</v>
      </c>
      <c r="M1255" s="22" t="s">
        <v>1098</v>
      </c>
      <c r="N1255" s="22" t="s">
        <v>1098</v>
      </c>
      <c r="O1255" s="22"/>
      <c r="P1255" s="22"/>
      <c r="Q1255" s="19" t="s">
        <v>33</v>
      </c>
      <c r="R1255" s="19" t="s">
        <v>1102</v>
      </c>
      <c r="S1255" s="22" t="s">
        <v>34</v>
      </c>
    </row>
    <row r="1256" ht="40" customHeight="1" spans="1:19">
      <c r="A1256" s="16">
        <v>790</v>
      </c>
      <c r="B1256" s="29" t="s">
        <v>1096</v>
      </c>
      <c r="C1256" s="15" t="s">
        <v>2834</v>
      </c>
      <c r="D1256" s="22" t="s">
        <v>1098</v>
      </c>
      <c r="E1256" s="19" t="s">
        <v>405</v>
      </c>
      <c r="F1256" s="19" t="s">
        <v>56</v>
      </c>
      <c r="G1256" s="19" t="s">
        <v>427</v>
      </c>
      <c r="H1256" s="19" t="s">
        <v>34</v>
      </c>
      <c r="I1256" s="19" t="s">
        <v>2827</v>
      </c>
      <c r="J1256" s="19">
        <v>2</v>
      </c>
      <c r="K1256" s="19" t="s">
        <v>2828</v>
      </c>
      <c r="L1256" s="19">
        <v>2</v>
      </c>
      <c r="M1256" s="22" t="s">
        <v>1098</v>
      </c>
      <c r="N1256" s="22" t="s">
        <v>1098</v>
      </c>
      <c r="O1256" s="22"/>
      <c r="P1256" s="22"/>
      <c r="Q1256" s="19" t="s">
        <v>33</v>
      </c>
      <c r="R1256" s="19" t="s">
        <v>1102</v>
      </c>
      <c r="S1256" s="22" t="s">
        <v>34</v>
      </c>
    </row>
    <row r="1257" ht="40" customHeight="1" spans="1:19">
      <c r="A1257" s="16">
        <v>791</v>
      </c>
      <c r="B1257" s="29" t="s">
        <v>1096</v>
      </c>
      <c r="C1257" s="15" t="s">
        <v>2835</v>
      </c>
      <c r="D1257" s="22" t="s">
        <v>1098</v>
      </c>
      <c r="E1257" s="19" t="s">
        <v>405</v>
      </c>
      <c r="F1257" s="19" t="s">
        <v>41</v>
      </c>
      <c r="G1257" s="19" t="s">
        <v>520</v>
      </c>
      <c r="H1257" s="19" t="s">
        <v>34</v>
      </c>
      <c r="I1257" s="19" t="s">
        <v>2827</v>
      </c>
      <c r="J1257" s="19">
        <v>2</v>
      </c>
      <c r="K1257" s="19" t="s">
        <v>2828</v>
      </c>
      <c r="L1257" s="19">
        <v>2</v>
      </c>
      <c r="M1257" s="22" t="s">
        <v>1098</v>
      </c>
      <c r="N1257" s="22" t="s">
        <v>1098</v>
      </c>
      <c r="O1257" s="22"/>
      <c r="P1257" s="22"/>
      <c r="Q1257" s="19" t="s">
        <v>33</v>
      </c>
      <c r="R1257" s="19" t="s">
        <v>1102</v>
      </c>
      <c r="S1257" s="22" t="s">
        <v>34</v>
      </c>
    </row>
    <row r="1258" ht="40" customHeight="1" spans="1:19">
      <c r="A1258" s="16">
        <v>792</v>
      </c>
      <c r="B1258" s="29" t="s">
        <v>1096</v>
      </c>
      <c r="C1258" s="15" t="s">
        <v>2836</v>
      </c>
      <c r="D1258" s="22" t="s">
        <v>1098</v>
      </c>
      <c r="E1258" s="19" t="s">
        <v>405</v>
      </c>
      <c r="F1258" s="19" t="s">
        <v>41</v>
      </c>
      <c r="G1258" s="19" t="s">
        <v>511</v>
      </c>
      <c r="H1258" s="19" t="s">
        <v>34</v>
      </c>
      <c r="I1258" s="19" t="s">
        <v>2827</v>
      </c>
      <c r="J1258" s="19">
        <v>2</v>
      </c>
      <c r="K1258" s="19" t="s">
        <v>2828</v>
      </c>
      <c r="L1258" s="19">
        <v>2</v>
      </c>
      <c r="M1258" s="22" t="s">
        <v>1098</v>
      </c>
      <c r="N1258" s="22" t="s">
        <v>1098</v>
      </c>
      <c r="O1258" s="22"/>
      <c r="P1258" s="22"/>
      <c r="Q1258" s="19" t="s">
        <v>33</v>
      </c>
      <c r="R1258" s="19" t="s">
        <v>1102</v>
      </c>
      <c r="S1258" s="22" t="s">
        <v>34</v>
      </c>
    </row>
    <row r="1259" ht="40" customHeight="1" spans="1:19">
      <c r="A1259" s="16">
        <v>793</v>
      </c>
      <c r="B1259" s="29" t="s">
        <v>1096</v>
      </c>
      <c r="C1259" s="15" t="s">
        <v>2837</v>
      </c>
      <c r="D1259" s="22" t="s">
        <v>1098</v>
      </c>
      <c r="E1259" s="19" t="s">
        <v>405</v>
      </c>
      <c r="F1259" s="19" t="s">
        <v>28</v>
      </c>
      <c r="G1259" s="19" t="s">
        <v>511</v>
      </c>
      <c r="H1259" s="19" t="s">
        <v>34</v>
      </c>
      <c r="I1259" s="19" t="s">
        <v>2827</v>
      </c>
      <c r="J1259" s="19">
        <v>2</v>
      </c>
      <c r="K1259" s="19" t="s">
        <v>2828</v>
      </c>
      <c r="L1259" s="19">
        <v>2</v>
      </c>
      <c r="M1259" s="22" t="s">
        <v>1098</v>
      </c>
      <c r="N1259" s="22" t="s">
        <v>1098</v>
      </c>
      <c r="O1259" s="22"/>
      <c r="P1259" s="22"/>
      <c r="Q1259" s="19" t="s">
        <v>33</v>
      </c>
      <c r="R1259" s="19" t="s">
        <v>1102</v>
      </c>
      <c r="S1259" s="22" t="s">
        <v>34</v>
      </c>
    </row>
    <row r="1260" ht="40" customHeight="1" spans="1:19">
      <c r="A1260" s="16">
        <v>794</v>
      </c>
      <c r="B1260" s="29" t="s">
        <v>1096</v>
      </c>
      <c r="C1260" s="15" t="s">
        <v>2838</v>
      </c>
      <c r="D1260" s="22" t="s">
        <v>1098</v>
      </c>
      <c r="E1260" s="19" t="s">
        <v>405</v>
      </c>
      <c r="F1260" s="19" t="s">
        <v>46</v>
      </c>
      <c r="G1260" s="19" t="s">
        <v>430</v>
      </c>
      <c r="H1260" s="19" t="s">
        <v>34</v>
      </c>
      <c r="I1260" s="19" t="s">
        <v>2827</v>
      </c>
      <c r="J1260" s="19">
        <v>2</v>
      </c>
      <c r="K1260" s="19" t="s">
        <v>2828</v>
      </c>
      <c r="L1260" s="19">
        <v>2</v>
      </c>
      <c r="M1260" s="22" t="s">
        <v>1098</v>
      </c>
      <c r="N1260" s="22" t="s">
        <v>1098</v>
      </c>
      <c r="O1260" s="22"/>
      <c r="P1260" s="22"/>
      <c r="Q1260" s="19" t="s">
        <v>33</v>
      </c>
      <c r="R1260" s="19" t="s">
        <v>1102</v>
      </c>
      <c r="S1260" s="22" t="s">
        <v>34</v>
      </c>
    </row>
    <row r="1261" ht="40" customHeight="1" spans="1:19">
      <c r="A1261" s="16">
        <v>795</v>
      </c>
      <c r="B1261" s="29" t="s">
        <v>1096</v>
      </c>
      <c r="C1261" s="15" t="s">
        <v>2839</v>
      </c>
      <c r="D1261" s="22" t="s">
        <v>1098</v>
      </c>
      <c r="E1261" s="19" t="s">
        <v>405</v>
      </c>
      <c r="F1261" s="19" t="s">
        <v>46</v>
      </c>
      <c r="G1261" s="19" t="s">
        <v>433</v>
      </c>
      <c r="H1261" s="19" t="s">
        <v>34</v>
      </c>
      <c r="I1261" s="19" t="s">
        <v>2827</v>
      </c>
      <c r="J1261" s="19">
        <v>2</v>
      </c>
      <c r="K1261" s="19" t="s">
        <v>2828</v>
      </c>
      <c r="L1261" s="19">
        <v>2</v>
      </c>
      <c r="M1261" s="22" t="s">
        <v>1098</v>
      </c>
      <c r="N1261" s="22" t="s">
        <v>1098</v>
      </c>
      <c r="O1261" s="22"/>
      <c r="P1261" s="22"/>
      <c r="Q1261" s="19" t="s">
        <v>33</v>
      </c>
      <c r="R1261" s="19" t="s">
        <v>1102</v>
      </c>
      <c r="S1261" s="22" t="s">
        <v>34</v>
      </c>
    </row>
    <row r="1262" ht="59" customHeight="1" spans="1:19">
      <c r="A1262" s="16">
        <v>796</v>
      </c>
      <c r="B1262" s="29" t="s">
        <v>1096</v>
      </c>
      <c r="C1262" s="15" t="s">
        <v>2840</v>
      </c>
      <c r="D1262" s="22" t="s">
        <v>1098</v>
      </c>
      <c r="E1262" s="19" t="s">
        <v>734</v>
      </c>
      <c r="F1262" s="19" t="s">
        <v>51</v>
      </c>
      <c r="G1262" s="19" t="s">
        <v>221</v>
      </c>
      <c r="H1262" s="19" t="s">
        <v>34</v>
      </c>
      <c r="I1262" s="19" t="s">
        <v>2841</v>
      </c>
      <c r="J1262" s="19">
        <v>6</v>
      </c>
      <c r="K1262" s="19" t="s">
        <v>889</v>
      </c>
      <c r="L1262" s="19">
        <v>6</v>
      </c>
      <c r="M1262" s="22" t="s">
        <v>1098</v>
      </c>
      <c r="N1262" s="22" t="s">
        <v>1098</v>
      </c>
      <c r="O1262" s="19"/>
      <c r="P1262" s="22"/>
      <c r="Q1262" s="19" t="s">
        <v>33</v>
      </c>
      <c r="R1262" s="19" t="s">
        <v>1102</v>
      </c>
      <c r="S1262" s="19" t="s">
        <v>34</v>
      </c>
    </row>
    <row r="1263" ht="109" customHeight="1" spans="1:19">
      <c r="A1263" s="16">
        <v>797</v>
      </c>
      <c r="B1263" s="29" t="s">
        <v>1096</v>
      </c>
      <c r="C1263" s="15" t="s">
        <v>2842</v>
      </c>
      <c r="D1263" s="22" t="s">
        <v>1098</v>
      </c>
      <c r="E1263" s="19" t="s">
        <v>850</v>
      </c>
      <c r="F1263" s="22" t="s">
        <v>28</v>
      </c>
      <c r="G1263" s="19" t="s">
        <v>357</v>
      </c>
      <c r="H1263" s="19" t="s">
        <v>34</v>
      </c>
      <c r="I1263" s="19" t="s">
        <v>2843</v>
      </c>
      <c r="J1263" s="26">
        <v>13.427</v>
      </c>
      <c r="K1263" s="19" t="s">
        <v>413</v>
      </c>
      <c r="L1263" s="36">
        <v>15</v>
      </c>
      <c r="M1263" s="22" t="s">
        <v>1098</v>
      </c>
      <c r="N1263" s="22" t="s">
        <v>1098</v>
      </c>
      <c r="O1263" s="19"/>
      <c r="P1263" s="22"/>
      <c r="Q1263" s="19" t="s">
        <v>33</v>
      </c>
      <c r="R1263" s="19" t="s">
        <v>1102</v>
      </c>
      <c r="S1263" s="19" t="s">
        <v>34</v>
      </c>
    </row>
    <row r="1264" ht="109" customHeight="1" spans="1:19">
      <c r="A1264" s="16">
        <v>798</v>
      </c>
      <c r="B1264" s="29" t="s">
        <v>1096</v>
      </c>
      <c r="C1264" s="15" t="s">
        <v>2844</v>
      </c>
      <c r="D1264" s="22" t="s">
        <v>1098</v>
      </c>
      <c r="E1264" s="19" t="s">
        <v>850</v>
      </c>
      <c r="F1264" s="21" t="s">
        <v>56</v>
      </c>
      <c r="G1264" s="19" t="s">
        <v>207</v>
      </c>
      <c r="H1264" s="19" t="s">
        <v>34</v>
      </c>
      <c r="I1264" s="19" t="s">
        <v>2845</v>
      </c>
      <c r="J1264" s="26">
        <v>14.97</v>
      </c>
      <c r="K1264" s="19" t="s">
        <v>413</v>
      </c>
      <c r="L1264" s="36">
        <v>14.97</v>
      </c>
      <c r="M1264" s="22" t="s">
        <v>1098</v>
      </c>
      <c r="N1264" s="22" t="s">
        <v>1098</v>
      </c>
      <c r="O1264" s="19"/>
      <c r="P1264" s="22"/>
      <c r="Q1264" s="19" t="s">
        <v>33</v>
      </c>
      <c r="R1264" s="19" t="s">
        <v>1102</v>
      </c>
      <c r="S1264" s="19" t="s">
        <v>34</v>
      </c>
    </row>
    <row r="1265" ht="59" customHeight="1" spans="1:19">
      <c r="A1265" s="16">
        <v>799</v>
      </c>
      <c r="B1265" s="29" t="s">
        <v>1096</v>
      </c>
      <c r="C1265" s="15" t="s">
        <v>2846</v>
      </c>
      <c r="D1265" s="22" t="s">
        <v>1098</v>
      </c>
      <c r="E1265" s="19" t="s">
        <v>850</v>
      </c>
      <c r="F1265" s="21" t="s">
        <v>56</v>
      </c>
      <c r="G1265" s="19" t="s">
        <v>210</v>
      </c>
      <c r="H1265" s="19" t="s">
        <v>34</v>
      </c>
      <c r="I1265" s="19" t="s">
        <v>2847</v>
      </c>
      <c r="J1265" s="26">
        <v>42.7</v>
      </c>
      <c r="K1265" s="19" t="s">
        <v>413</v>
      </c>
      <c r="L1265" s="36">
        <v>42.97</v>
      </c>
      <c r="M1265" s="22" t="s">
        <v>1098</v>
      </c>
      <c r="N1265" s="22" t="s">
        <v>1098</v>
      </c>
      <c r="O1265" s="19"/>
      <c r="P1265" s="22"/>
      <c r="Q1265" s="19" t="s">
        <v>33</v>
      </c>
      <c r="R1265" s="19" t="s">
        <v>1102</v>
      </c>
      <c r="S1265" s="19" t="s">
        <v>34</v>
      </c>
    </row>
    <row r="1266" s="1" customFormat="1" ht="24" spans="1:19">
      <c r="A1266" s="16">
        <v>800</v>
      </c>
      <c r="B1266" s="29" t="s">
        <v>1096</v>
      </c>
      <c r="C1266" s="15" t="s">
        <v>2848</v>
      </c>
      <c r="D1266" s="22" t="s">
        <v>1098</v>
      </c>
      <c r="E1266" s="19" t="s">
        <v>850</v>
      </c>
      <c r="F1266" s="19" t="s">
        <v>51</v>
      </c>
      <c r="G1266" s="19" t="s">
        <v>293</v>
      </c>
      <c r="H1266" s="19" t="s">
        <v>34</v>
      </c>
      <c r="I1266" s="19" t="s">
        <v>2827</v>
      </c>
      <c r="J1266" s="19">
        <v>4</v>
      </c>
      <c r="K1266" s="19" t="s">
        <v>2849</v>
      </c>
      <c r="L1266" s="19">
        <v>4</v>
      </c>
      <c r="M1266" s="22" t="s">
        <v>1098</v>
      </c>
      <c r="N1266" s="22" t="s">
        <v>1098</v>
      </c>
      <c r="O1266" s="19"/>
      <c r="P1266" s="22"/>
      <c r="Q1266" s="19" t="s">
        <v>33</v>
      </c>
      <c r="R1266" s="19" t="s">
        <v>1102</v>
      </c>
      <c r="S1266" s="19" t="s">
        <v>34</v>
      </c>
    </row>
    <row r="1267" s="1" customFormat="1" ht="24" spans="1:19">
      <c r="A1267" s="16">
        <v>801</v>
      </c>
      <c r="B1267" s="29" t="s">
        <v>1096</v>
      </c>
      <c r="C1267" s="15" t="s">
        <v>2850</v>
      </c>
      <c r="D1267" s="22" t="s">
        <v>1098</v>
      </c>
      <c r="E1267" s="19" t="s">
        <v>850</v>
      </c>
      <c r="F1267" s="19" t="s">
        <v>51</v>
      </c>
      <c r="G1267" s="19" t="s">
        <v>224</v>
      </c>
      <c r="H1267" s="19" t="s">
        <v>34</v>
      </c>
      <c r="I1267" s="19" t="s">
        <v>2827</v>
      </c>
      <c r="J1267" s="19">
        <v>4</v>
      </c>
      <c r="K1267" s="19" t="s">
        <v>2849</v>
      </c>
      <c r="L1267" s="19">
        <v>4</v>
      </c>
      <c r="M1267" s="22" t="s">
        <v>1098</v>
      </c>
      <c r="N1267" s="22" t="s">
        <v>1098</v>
      </c>
      <c r="O1267" s="19"/>
      <c r="P1267" s="22"/>
      <c r="Q1267" s="19" t="s">
        <v>33</v>
      </c>
      <c r="R1267" s="19" t="s">
        <v>1102</v>
      </c>
      <c r="S1267" s="19" t="s">
        <v>34</v>
      </c>
    </row>
    <row r="1268" s="1" customFormat="1" ht="24" spans="1:19">
      <c r="A1268" s="16">
        <v>802</v>
      </c>
      <c r="B1268" s="29" t="s">
        <v>1096</v>
      </c>
      <c r="C1268" s="15" t="s">
        <v>2851</v>
      </c>
      <c r="D1268" s="22" t="s">
        <v>1098</v>
      </c>
      <c r="E1268" s="19" t="s">
        <v>850</v>
      </c>
      <c r="F1268" s="19" t="s">
        <v>51</v>
      </c>
      <c r="G1268" s="19" t="s">
        <v>52</v>
      </c>
      <c r="H1268" s="19" t="s">
        <v>34</v>
      </c>
      <c r="I1268" s="19" t="s">
        <v>2827</v>
      </c>
      <c r="J1268" s="19">
        <v>4</v>
      </c>
      <c r="K1268" s="19" t="s">
        <v>2849</v>
      </c>
      <c r="L1268" s="19">
        <v>4</v>
      </c>
      <c r="M1268" s="22" t="s">
        <v>1098</v>
      </c>
      <c r="N1268" s="22" t="s">
        <v>1098</v>
      </c>
      <c r="O1268" s="19"/>
      <c r="P1268" s="22"/>
      <c r="Q1268" s="19" t="s">
        <v>33</v>
      </c>
      <c r="R1268" s="19" t="s">
        <v>1102</v>
      </c>
      <c r="S1268" s="19" t="s">
        <v>34</v>
      </c>
    </row>
    <row r="1269" s="1" customFormat="1" ht="24" spans="1:19">
      <c r="A1269" s="16">
        <v>803</v>
      </c>
      <c r="B1269" s="29" t="s">
        <v>1096</v>
      </c>
      <c r="C1269" s="15" t="s">
        <v>2852</v>
      </c>
      <c r="D1269" s="22" t="s">
        <v>1098</v>
      </c>
      <c r="E1269" s="19" t="s">
        <v>850</v>
      </c>
      <c r="F1269" s="19" t="s">
        <v>51</v>
      </c>
      <c r="G1269" s="19" t="s">
        <v>221</v>
      </c>
      <c r="H1269" s="19" t="s">
        <v>34</v>
      </c>
      <c r="I1269" s="19" t="s">
        <v>2827</v>
      </c>
      <c r="J1269" s="19">
        <v>4</v>
      </c>
      <c r="K1269" s="19" t="s">
        <v>2849</v>
      </c>
      <c r="L1269" s="19">
        <v>4</v>
      </c>
      <c r="M1269" s="22" t="s">
        <v>1098</v>
      </c>
      <c r="N1269" s="22" t="s">
        <v>1098</v>
      </c>
      <c r="O1269" s="19"/>
      <c r="P1269" s="22"/>
      <c r="Q1269" s="19" t="s">
        <v>33</v>
      </c>
      <c r="R1269" s="19" t="s">
        <v>1102</v>
      </c>
      <c r="S1269" s="19" t="s">
        <v>34</v>
      </c>
    </row>
    <row r="1270" s="1" customFormat="1" ht="24" spans="1:19">
      <c r="A1270" s="16">
        <v>804</v>
      </c>
      <c r="B1270" s="29" t="s">
        <v>1096</v>
      </c>
      <c r="C1270" s="15" t="s">
        <v>2853</v>
      </c>
      <c r="D1270" s="22" t="s">
        <v>1098</v>
      </c>
      <c r="E1270" s="19" t="s">
        <v>850</v>
      </c>
      <c r="F1270" s="19" t="s">
        <v>77</v>
      </c>
      <c r="G1270" s="19" t="s">
        <v>276</v>
      </c>
      <c r="H1270" s="19" t="s">
        <v>34</v>
      </c>
      <c r="I1270" s="19" t="s">
        <v>2827</v>
      </c>
      <c r="J1270" s="19">
        <v>4</v>
      </c>
      <c r="K1270" s="19" t="s">
        <v>2849</v>
      </c>
      <c r="L1270" s="19">
        <v>4</v>
      </c>
      <c r="M1270" s="22" t="s">
        <v>1098</v>
      </c>
      <c r="N1270" s="22" t="s">
        <v>1098</v>
      </c>
      <c r="O1270" s="19"/>
      <c r="P1270" s="22"/>
      <c r="Q1270" s="19" t="s">
        <v>33</v>
      </c>
      <c r="R1270" s="19" t="s">
        <v>1102</v>
      </c>
      <c r="S1270" s="19" t="s">
        <v>34</v>
      </c>
    </row>
    <row r="1271" s="1" customFormat="1" ht="24" spans="1:19">
      <c r="A1271" s="16">
        <v>805</v>
      </c>
      <c r="B1271" s="29" t="s">
        <v>1096</v>
      </c>
      <c r="C1271" s="15" t="s">
        <v>2854</v>
      </c>
      <c r="D1271" s="22" t="s">
        <v>1098</v>
      </c>
      <c r="E1271" s="19" t="s">
        <v>850</v>
      </c>
      <c r="F1271" s="19" t="s">
        <v>77</v>
      </c>
      <c r="G1271" s="19" t="s">
        <v>78</v>
      </c>
      <c r="H1271" s="19" t="s">
        <v>34</v>
      </c>
      <c r="I1271" s="19" t="s">
        <v>2827</v>
      </c>
      <c r="J1271" s="19">
        <v>4</v>
      </c>
      <c r="K1271" s="19" t="s">
        <v>2849</v>
      </c>
      <c r="L1271" s="19">
        <v>4</v>
      </c>
      <c r="M1271" s="22" t="s">
        <v>1098</v>
      </c>
      <c r="N1271" s="22" t="s">
        <v>1098</v>
      </c>
      <c r="O1271" s="19"/>
      <c r="P1271" s="22"/>
      <c r="Q1271" s="19" t="s">
        <v>33</v>
      </c>
      <c r="R1271" s="19" t="s">
        <v>1102</v>
      </c>
      <c r="S1271" s="19" t="s">
        <v>34</v>
      </c>
    </row>
    <row r="1272" s="1" customFormat="1" ht="24" spans="1:19">
      <c r="A1272" s="16">
        <v>806</v>
      </c>
      <c r="B1272" s="29" t="s">
        <v>1096</v>
      </c>
      <c r="C1272" s="15" t="s">
        <v>2855</v>
      </c>
      <c r="D1272" s="22" t="s">
        <v>1098</v>
      </c>
      <c r="E1272" s="19" t="s">
        <v>850</v>
      </c>
      <c r="F1272" s="19" t="s">
        <v>77</v>
      </c>
      <c r="G1272" s="19" t="s">
        <v>279</v>
      </c>
      <c r="H1272" s="19" t="s">
        <v>34</v>
      </c>
      <c r="I1272" s="19" t="s">
        <v>2827</v>
      </c>
      <c r="J1272" s="19">
        <v>4</v>
      </c>
      <c r="K1272" s="19" t="s">
        <v>2849</v>
      </c>
      <c r="L1272" s="19">
        <v>4</v>
      </c>
      <c r="M1272" s="22" t="s">
        <v>1098</v>
      </c>
      <c r="N1272" s="22" t="s">
        <v>1098</v>
      </c>
      <c r="O1272" s="19"/>
      <c r="P1272" s="22"/>
      <c r="Q1272" s="19" t="s">
        <v>33</v>
      </c>
      <c r="R1272" s="19" t="s">
        <v>1102</v>
      </c>
      <c r="S1272" s="19" t="s">
        <v>34</v>
      </c>
    </row>
    <row r="1273" s="1" customFormat="1" ht="24" spans="1:19">
      <c r="A1273" s="16">
        <v>807</v>
      </c>
      <c r="B1273" s="29" t="s">
        <v>1096</v>
      </c>
      <c r="C1273" s="15" t="s">
        <v>2856</v>
      </c>
      <c r="D1273" s="22" t="s">
        <v>1098</v>
      </c>
      <c r="E1273" s="19" t="s">
        <v>850</v>
      </c>
      <c r="F1273" s="19" t="s">
        <v>77</v>
      </c>
      <c r="G1273" s="19" t="s">
        <v>273</v>
      </c>
      <c r="H1273" s="19" t="s">
        <v>34</v>
      </c>
      <c r="I1273" s="19" t="s">
        <v>2827</v>
      </c>
      <c r="J1273" s="19">
        <v>4</v>
      </c>
      <c r="K1273" s="19" t="s">
        <v>2849</v>
      </c>
      <c r="L1273" s="19">
        <v>4</v>
      </c>
      <c r="M1273" s="22" t="s">
        <v>1098</v>
      </c>
      <c r="N1273" s="22" t="s">
        <v>1098</v>
      </c>
      <c r="O1273" s="19"/>
      <c r="P1273" s="22"/>
      <c r="Q1273" s="19" t="s">
        <v>33</v>
      </c>
      <c r="R1273" s="19" t="s">
        <v>1102</v>
      </c>
      <c r="S1273" s="19" t="s">
        <v>34</v>
      </c>
    </row>
    <row r="1274" s="1" customFormat="1" ht="24" spans="1:19">
      <c r="A1274" s="16">
        <v>808</v>
      </c>
      <c r="B1274" s="29" t="s">
        <v>1096</v>
      </c>
      <c r="C1274" s="15" t="s">
        <v>2857</v>
      </c>
      <c r="D1274" s="22" t="s">
        <v>1098</v>
      </c>
      <c r="E1274" s="19" t="s">
        <v>850</v>
      </c>
      <c r="F1274" s="19" t="s">
        <v>77</v>
      </c>
      <c r="G1274" s="19" t="s">
        <v>449</v>
      </c>
      <c r="H1274" s="19" t="s">
        <v>34</v>
      </c>
      <c r="I1274" s="19" t="s">
        <v>2827</v>
      </c>
      <c r="J1274" s="19">
        <v>2</v>
      </c>
      <c r="K1274" s="19" t="s">
        <v>2849</v>
      </c>
      <c r="L1274" s="19">
        <v>2</v>
      </c>
      <c r="M1274" s="22" t="s">
        <v>1098</v>
      </c>
      <c r="N1274" s="22" t="s">
        <v>1098</v>
      </c>
      <c r="O1274" s="19"/>
      <c r="P1274" s="22"/>
      <c r="Q1274" s="19" t="s">
        <v>33</v>
      </c>
      <c r="R1274" s="19" t="s">
        <v>1102</v>
      </c>
      <c r="S1274" s="19" t="s">
        <v>34</v>
      </c>
    </row>
    <row r="1275" s="1" customFormat="1" ht="24" spans="1:19">
      <c r="A1275" s="16">
        <v>809</v>
      </c>
      <c r="B1275" s="29" t="s">
        <v>1096</v>
      </c>
      <c r="C1275" s="15" t="s">
        <v>2858</v>
      </c>
      <c r="D1275" s="22" t="s">
        <v>1098</v>
      </c>
      <c r="E1275" s="19" t="s">
        <v>850</v>
      </c>
      <c r="F1275" s="21" t="s">
        <v>120</v>
      </c>
      <c r="G1275" s="19" t="s">
        <v>127</v>
      </c>
      <c r="H1275" s="19" t="s">
        <v>34</v>
      </c>
      <c r="I1275" s="19" t="s">
        <v>2827</v>
      </c>
      <c r="J1275" s="19">
        <v>2</v>
      </c>
      <c r="K1275" s="19" t="s">
        <v>2849</v>
      </c>
      <c r="L1275" s="19">
        <v>2</v>
      </c>
      <c r="M1275" s="22" t="s">
        <v>1098</v>
      </c>
      <c r="N1275" s="22" t="s">
        <v>1098</v>
      </c>
      <c r="O1275" s="19"/>
      <c r="P1275" s="22"/>
      <c r="Q1275" s="19" t="s">
        <v>33</v>
      </c>
      <c r="R1275" s="19" t="s">
        <v>1102</v>
      </c>
      <c r="S1275" s="19" t="s">
        <v>34</v>
      </c>
    </row>
    <row r="1276" s="1" customFormat="1" ht="24" spans="1:19">
      <c r="A1276" s="16">
        <v>810</v>
      </c>
      <c r="B1276" s="29" t="s">
        <v>1096</v>
      </c>
      <c r="C1276" s="15" t="s">
        <v>2859</v>
      </c>
      <c r="D1276" s="22" t="s">
        <v>1098</v>
      </c>
      <c r="E1276" s="19" t="s">
        <v>850</v>
      </c>
      <c r="F1276" s="21" t="s">
        <v>120</v>
      </c>
      <c r="G1276" s="19" t="s">
        <v>544</v>
      </c>
      <c r="H1276" s="19" t="s">
        <v>34</v>
      </c>
      <c r="I1276" s="19" t="s">
        <v>2827</v>
      </c>
      <c r="J1276" s="19">
        <v>2</v>
      </c>
      <c r="K1276" s="19" t="s">
        <v>2849</v>
      </c>
      <c r="L1276" s="19">
        <v>2</v>
      </c>
      <c r="M1276" s="22" t="s">
        <v>1098</v>
      </c>
      <c r="N1276" s="22" t="s">
        <v>1098</v>
      </c>
      <c r="O1276" s="19"/>
      <c r="P1276" s="22"/>
      <c r="Q1276" s="19" t="s">
        <v>33</v>
      </c>
      <c r="R1276" s="19" t="s">
        <v>1102</v>
      </c>
      <c r="S1276" s="19" t="s">
        <v>34</v>
      </c>
    </row>
    <row r="1277" s="1" customFormat="1" ht="24" spans="1:19">
      <c r="A1277" s="16">
        <v>811</v>
      </c>
      <c r="B1277" s="29" t="s">
        <v>1096</v>
      </c>
      <c r="C1277" s="15" t="s">
        <v>2860</v>
      </c>
      <c r="D1277" s="22" t="s">
        <v>1098</v>
      </c>
      <c r="E1277" s="19" t="s">
        <v>850</v>
      </c>
      <c r="F1277" s="21" t="s">
        <v>120</v>
      </c>
      <c r="G1277" s="19" t="s">
        <v>552</v>
      </c>
      <c r="H1277" s="19" t="s">
        <v>34</v>
      </c>
      <c r="I1277" s="19" t="s">
        <v>2827</v>
      </c>
      <c r="J1277" s="19">
        <v>2</v>
      </c>
      <c r="K1277" s="19" t="s">
        <v>2849</v>
      </c>
      <c r="L1277" s="19">
        <v>2</v>
      </c>
      <c r="M1277" s="22" t="s">
        <v>1098</v>
      </c>
      <c r="N1277" s="22" t="s">
        <v>1098</v>
      </c>
      <c r="O1277" s="19"/>
      <c r="P1277" s="22"/>
      <c r="Q1277" s="19" t="s">
        <v>33</v>
      </c>
      <c r="R1277" s="19" t="s">
        <v>1102</v>
      </c>
      <c r="S1277" s="19" t="s">
        <v>34</v>
      </c>
    </row>
    <row r="1278" s="1" customFormat="1" ht="24" spans="1:19">
      <c r="A1278" s="16">
        <v>812</v>
      </c>
      <c r="B1278" s="29" t="s">
        <v>1096</v>
      </c>
      <c r="C1278" s="15" t="s">
        <v>2861</v>
      </c>
      <c r="D1278" s="22" t="s">
        <v>1098</v>
      </c>
      <c r="E1278" s="19" t="s">
        <v>850</v>
      </c>
      <c r="F1278" s="21" t="s">
        <v>56</v>
      </c>
      <c r="G1278" s="19" t="s">
        <v>194</v>
      </c>
      <c r="H1278" s="19" t="s">
        <v>34</v>
      </c>
      <c r="I1278" s="19" t="s">
        <v>2827</v>
      </c>
      <c r="J1278" s="19">
        <v>2</v>
      </c>
      <c r="K1278" s="19" t="s">
        <v>2849</v>
      </c>
      <c r="L1278" s="19">
        <v>2</v>
      </c>
      <c r="M1278" s="22" t="s">
        <v>1098</v>
      </c>
      <c r="N1278" s="22" t="s">
        <v>1098</v>
      </c>
      <c r="O1278" s="19"/>
      <c r="P1278" s="22"/>
      <c r="Q1278" s="19" t="s">
        <v>33</v>
      </c>
      <c r="R1278" s="19" t="s">
        <v>1102</v>
      </c>
      <c r="S1278" s="19" t="s">
        <v>34</v>
      </c>
    </row>
    <row r="1279" s="1" customFormat="1" ht="24" spans="1:19">
      <c r="A1279" s="16">
        <v>813</v>
      </c>
      <c r="B1279" s="29" t="s">
        <v>1096</v>
      </c>
      <c r="C1279" s="15" t="s">
        <v>2862</v>
      </c>
      <c r="D1279" s="22" t="s">
        <v>1098</v>
      </c>
      <c r="E1279" s="19" t="s">
        <v>850</v>
      </c>
      <c r="F1279" s="21" t="s">
        <v>56</v>
      </c>
      <c r="G1279" s="19" t="s">
        <v>470</v>
      </c>
      <c r="H1279" s="19" t="s">
        <v>34</v>
      </c>
      <c r="I1279" s="19" t="s">
        <v>2827</v>
      </c>
      <c r="J1279" s="19">
        <v>2</v>
      </c>
      <c r="K1279" s="19" t="s">
        <v>2849</v>
      </c>
      <c r="L1279" s="19">
        <v>2</v>
      </c>
      <c r="M1279" s="22" t="s">
        <v>1098</v>
      </c>
      <c r="N1279" s="22" t="s">
        <v>1098</v>
      </c>
      <c r="O1279" s="19"/>
      <c r="P1279" s="22"/>
      <c r="Q1279" s="19" t="s">
        <v>33</v>
      </c>
      <c r="R1279" s="19" t="s">
        <v>1102</v>
      </c>
      <c r="S1279" s="19" t="s">
        <v>34</v>
      </c>
    </row>
    <row r="1280" s="1" customFormat="1" ht="24" spans="1:19">
      <c r="A1280" s="16">
        <v>814</v>
      </c>
      <c r="B1280" s="29" t="s">
        <v>1096</v>
      </c>
      <c r="C1280" s="15" t="s">
        <v>2863</v>
      </c>
      <c r="D1280" s="22" t="s">
        <v>1098</v>
      </c>
      <c r="E1280" s="19" t="s">
        <v>850</v>
      </c>
      <c r="F1280" s="21" t="s">
        <v>56</v>
      </c>
      <c r="G1280" s="19" t="s">
        <v>427</v>
      </c>
      <c r="H1280" s="19" t="s">
        <v>34</v>
      </c>
      <c r="I1280" s="19" t="s">
        <v>2827</v>
      </c>
      <c r="J1280" s="19">
        <v>2</v>
      </c>
      <c r="K1280" s="19" t="s">
        <v>2849</v>
      </c>
      <c r="L1280" s="19">
        <v>2</v>
      </c>
      <c r="M1280" s="22" t="s">
        <v>1098</v>
      </c>
      <c r="N1280" s="22" t="s">
        <v>1098</v>
      </c>
      <c r="O1280" s="19"/>
      <c r="P1280" s="22"/>
      <c r="Q1280" s="19" t="s">
        <v>33</v>
      </c>
      <c r="R1280" s="19" t="s">
        <v>1102</v>
      </c>
      <c r="S1280" s="19" t="s">
        <v>34</v>
      </c>
    </row>
    <row r="1281" s="1" customFormat="1" ht="24" spans="1:19">
      <c r="A1281" s="16">
        <v>815</v>
      </c>
      <c r="B1281" s="29" t="s">
        <v>1096</v>
      </c>
      <c r="C1281" s="15" t="s">
        <v>2864</v>
      </c>
      <c r="D1281" s="22" t="s">
        <v>1098</v>
      </c>
      <c r="E1281" s="19" t="s">
        <v>850</v>
      </c>
      <c r="F1281" s="19" t="s">
        <v>41</v>
      </c>
      <c r="G1281" s="19" t="s">
        <v>520</v>
      </c>
      <c r="H1281" s="19" t="s">
        <v>34</v>
      </c>
      <c r="I1281" s="19" t="s">
        <v>2827</v>
      </c>
      <c r="J1281" s="19">
        <v>2</v>
      </c>
      <c r="K1281" s="19" t="s">
        <v>2849</v>
      </c>
      <c r="L1281" s="19">
        <v>2</v>
      </c>
      <c r="M1281" s="22" t="s">
        <v>1098</v>
      </c>
      <c r="N1281" s="22" t="s">
        <v>1098</v>
      </c>
      <c r="O1281" s="19"/>
      <c r="P1281" s="22"/>
      <c r="Q1281" s="19" t="s">
        <v>33</v>
      </c>
      <c r="R1281" s="19" t="s">
        <v>1102</v>
      </c>
      <c r="S1281" s="19" t="s">
        <v>34</v>
      </c>
    </row>
    <row r="1282" s="1" customFormat="1" ht="24" spans="1:19">
      <c r="A1282" s="16">
        <v>816</v>
      </c>
      <c r="B1282" s="29" t="s">
        <v>1096</v>
      </c>
      <c r="C1282" s="15" t="s">
        <v>2865</v>
      </c>
      <c r="D1282" s="22" t="s">
        <v>1098</v>
      </c>
      <c r="E1282" s="19" t="s">
        <v>850</v>
      </c>
      <c r="F1282" s="19" t="s">
        <v>41</v>
      </c>
      <c r="G1282" s="19" t="s">
        <v>511</v>
      </c>
      <c r="H1282" s="19" t="s">
        <v>34</v>
      </c>
      <c r="I1282" s="19" t="s">
        <v>2827</v>
      </c>
      <c r="J1282" s="19">
        <v>2</v>
      </c>
      <c r="K1282" s="19" t="s">
        <v>2849</v>
      </c>
      <c r="L1282" s="19">
        <v>2</v>
      </c>
      <c r="M1282" s="22" t="s">
        <v>1098</v>
      </c>
      <c r="N1282" s="22" t="s">
        <v>1098</v>
      </c>
      <c r="O1282" s="19"/>
      <c r="P1282" s="22"/>
      <c r="Q1282" s="19" t="s">
        <v>33</v>
      </c>
      <c r="R1282" s="19" t="s">
        <v>1102</v>
      </c>
      <c r="S1282" s="19" t="s">
        <v>34</v>
      </c>
    </row>
    <row r="1283" s="1" customFormat="1" ht="24" spans="1:19">
      <c r="A1283" s="16">
        <v>817</v>
      </c>
      <c r="B1283" s="29" t="s">
        <v>1096</v>
      </c>
      <c r="C1283" s="15" t="s">
        <v>2866</v>
      </c>
      <c r="D1283" s="22" t="s">
        <v>1098</v>
      </c>
      <c r="E1283" s="19" t="s">
        <v>850</v>
      </c>
      <c r="F1283" s="19" t="s">
        <v>28</v>
      </c>
      <c r="G1283" s="19" t="s">
        <v>511</v>
      </c>
      <c r="H1283" s="19" t="s">
        <v>34</v>
      </c>
      <c r="I1283" s="19" t="s">
        <v>2827</v>
      </c>
      <c r="J1283" s="19">
        <v>2</v>
      </c>
      <c r="K1283" s="19" t="s">
        <v>2849</v>
      </c>
      <c r="L1283" s="19">
        <v>2</v>
      </c>
      <c r="M1283" s="22" t="s">
        <v>1098</v>
      </c>
      <c r="N1283" s="22" t="s">
        <v>1098</v>
      </c>
      <c r="O1283" s="19"/>
      <c r="P1283" s="22"/>
      <c r="Q1283" s="19" t="s">
        <v>33</v>
      </c>
      <c r="R1283" s="19" t="s">
        <v>1102</v>
      </c>
      <c r="S1283" s="19" t="s">
        <v>34</v>
      </c>
    </row>
    <row r="1284" s="1" customFormat="1" ht="24" spans="1:19">
      <c r="A1284" s="16">
        <v>818</v>
      </c>
      <c r="B1284" s="29" t="s">
        <v>1096</v>
      </c>
      <c r="C1284" s="15" t="s">
        <v>2867</v>
      </c>
      <c r="D1284" s="22" t="s">
        <v>1098</v>
      </c>
      <c r="E1284" s="19" t="s">
        <v>850</v>
      </c>
      <c r="F1284" s="19" t="s">
        <v>46</v>
      </c>
      <c r="G1284" s="19" t="s">
        <v>430</v>
      </c>
      <c r="H1284" s="19" t="s">
        <v>34</v>
      </c>
      <c r="I1284" s="19" t="s">
        <v>2827</v>
      </c>
      <c r="J1284" s="19">
        <v>2</v>
      </c>
      <c r="K1284" s="19" t="s">
        <v>2849</v>
      </c>
      <c r="L1284" s="19">
        <v>2</v>
      </c>
      <c r="M1284" s="22" t="s">
        <v>1098</v>
      </c>
      <c r="N1284" s="22" t="s">
        <v>1098</v>
      </c>
      <c r="O1284" s="19"/>
      <c r="P1284" s="22"/>
      <c r="Q1284" s="19" t="s">
        <v>33</v>
      </c>
      <c r="R1284" s="19" t="s">
        <v>1102</v>
      </c>
      <c r="S1284" s="19" t="s">
        <v>34</v>
      </c>
    </row>
    <row r="1285" s="1" customFormat="1" ht="24" spans="1:19">
      <c r="A1285" s="16">
        <v>819</v>
      </c>
      <c r="B1285" s="29" t="s">
        <v>1096</v>
      </c>
      <c r="C1285" s="15" t="s">
        <v>2868</v>
      </c>
      <c r="D1285" s="22" t="s">
        <v>1098</v>
      </c>
      <c r="E1285" s="19" t="s">
        <v>850</v>
      </c>
      <c r="F1285" s="19" t="s">
        <v>46</v>
      </c>
      <c r="G1285" s="19" t="s">
        <v>433</v>
      </c>
      <c r="H1285" s="19" t="s">
        <v>34</v>
      </c>
      <c r="I1285" s="19" t="s">
        <v>2827</v>
      </c>
      <c r="J1285" s="19">
        <v>2</v>
      </c>
      <c r="K1285" s="19" t="s">
        <v>2849</v>
      </c>
      <c r="L1285" s="19">
        <v>2</v>
      </c>
      <c r="M1285" s="22" t="s">
        <v>1098</v>
      </c>
      <c r="N1285" s="22" t="s">
        <v>1098</v>
      </c>
      <c r="O1285" s="19"/>
      <c r="P1285" s="22"/>
      <c r="Q1285" s="19" t="s">
        <v>33</v>
      </c>
      <c r="R1285" s="19" t="s">
        <v>1102</v>
      </c>
      <c r="S1285" s="19" t="s">
        <v>34</v>
      </c>
    </row>
    <row r="1286" s="1" customFormat="1" ht="24" spans="1:19">
      <c r="A1286" s="16">
        <v>820</v>
      </c>
      <c r="B1286" s="29" t="s">
        <v>1096</v>
      </c>
      <c r="C1286" s="15" t="s">
        <v>2869</v>
      </c>
      <c r="D1286" s="22" t="s">
        <v>1098</v>
      </c>
      <c r="E1286" s="19" t="s">
        <v>850</v>
      </c>
      <c r="F1286" s="19" t="s">
        <v>73</v>
      </c>
      <c r="G1286" s="19" t="s">
        <v>296</v>
      </c>
      <c r="H1286" s="19" t="s">
        <v>34</v>
      </c>
      <c r="I1286" s="19" t="s">
        <v>2827</v>
      </c>
      <c r="J1286" s="19">
        <v>4</v>
      </c>
      <c r="K1286" s="19" t="s">
        <v>2849</v>
      </c>
      <c r="L1286" s="19">
        <v>4</v>
      </c>
      <c r="M1286" s="22" t="s">
        <v>1098</v>
      </c>
      <c r="N1286" s="22" t="s">
        <v>1098</v>
      </c>
      <c r="O1286" s="19"/>
      <c r="P1286" s="22"/>
      <c r="Q1286" s="19" t="s">
        <v>33</v>
      </c>
      <c r="R1286" s="19" t="s">
        <v>1102</v>
      </c>
      <c r="S1286" s="19" t="s">
        <v>34</v>
      </c>
    </row>
    <row r="1287" s="1" customFormat="1" ht="24" spans="1:19">
      <c r="A1287" s="16">
        <v>821</v>
      </c>
      <c r="B1287" s="29" t="s">
        <v>1096</v>
      </c>
      <c r="C1287" s="15" t="s">
        <v>2870</v>
      </c>
      <c r="D1287" s="22" t="s">
        <v>1098</v>
      </c>
      <c r="E1287" s="19" t="s">
        <v>850</v>
      </c>
      <c r="F1287" s="19" t="s">
        <v>36</v>
      </c>
      <c r="G1287" s="19" t="s">
        <v>37</v>
      </c>
      <c r="H1287" s="19" t="s">
        <v>34</v>
      </c>
      <c r="I1287" s="19" t="s">
        <v>2827</v>
      </c>
      <c r="J1287" s="19">
        <v>4</v>
      </c>
      <c r="K1287" s="19" t="s">
        <v>2849</v>
      </c>
      <c r="L1287" s="19">
        <v>4</v>
      </c>
      <c r="M1287" s="22" t="s">
        <v>1098</v>
      </c>
      <c r="N1287" s="22" t="s">
        <v>1098</v>
      </c>
      <c r="O1287" s="19"/>
      <c r="P1287" s="22"/>
      <c r="Q1287" s="19" t="s">
        <v>33</v>
      </c>
      <c r="R1287" s="19" t="s">
        <v>1102</v>
      </c>
      <c r="S1287" s="19" t="s">
        <v>34</v>
      </c>
    </row>
    <row r="1288" s="1" customFormat="1" ht="42" customHeight="1" spans="1:19">
      <c r="A1288" s="16">
        <v>822</v>
      </c>
      <c r="B1288" s="29" t="s">
        <v>1096</v>
      </c>
      <c r="C1288" s="15" t="s">
        <v>2871</v>
      </c>
      <c r="D1288" s="22" t="s">
        <v>1098</v>
      </c>
      <c r="E1288" s="19" t="s">
        <v>734</v>
      </c>
      <c r="F1288" s="19" t="s">
        <v>56</v>
      </c>
      <c r="G1288" s="19" t="s">
        <v>210</v>
      </c>
      <c r="H1288" s="19" t="s">
        <v>34</v>
      </c>
      <c r="I1288" s="19" t="s">
        <v>2872</v>
      </c>
      <c r="J1288" s="41">
        <v>7.6287</v>
      </c>
      <c r="K1288" s="19" t="s">
        <v>1638</v>
      </c>
      <c r="L1288" s="19">
        <v>8</v>
      </c>
      <c r="M1288" s="22" t="s">
        <v>1098</v>
      </c>
      <c r="N1288" s="16" t="s">
        <v>1098</v>
      </c>
      <c r="O1288" s="16"/>
      <c r="P1288" s="22"/>
      <c r="Q1288" s="19" t="s">
        <v>33</v>
      </c>
      <c r="R1288" s="19" t="s">
        <v>1102</v>
      </c>
      <c r="S1288" s="19" t="s">
        <v>34</v>
      </c>
    </row>
    <row r="1289" s="1" customFormat="1" ht="42" customHeight="1" spans="1:19">
      <c r="A1289" s="16">
        <v>823</v>
      </c>
      <c r="B1289" s="29" t="s">
        <v>1096</v>
      </c>
      <c r="C1289" s="15" t="s">
        <v>2873</v>
      </c>
      <c r="D1289" s="22" t="s">
        <v>1098</v>
      </c>
      <c r="E1289" s="19" t="s">
        <v>734</v>
      </c>
      <c r="F1289" s="19" t="s">
        <v>28</v>
      </c>
      <c r="G1289" s="19" t="s">
        <v>110</v>
      </c>
      <c r="H1289" s="19" t="s">
        <v>34</v>
      </c>
      <c r="I1289" s="19" t="s">
        <v>2874</v>
      </c>
      <c r="J1289" s="19">
        <v>50</v>
      </c>
      <c r="K1289" s="19" t="s">
        <v>656</v>
      </c>
      <c r="L1289" s="19">
        <v>50</v>
      </c>
      <c r="M1289" s="22" t="s">
        <v>1098</v>
      </c>
      <c r="N1289" s="16" t="s">
        <v>1098</v>
      </c>
      <c r="O1289" s="16"/>
      <c r="P1289" s="22"/>
      <c r="Q1289" s="19" t="s">
        <v>33</v>
      </c>
      <c r="R1289" s="19" t="s">
        <v>1102</v>
      </c>
      <c r="S1289" s="19" t="s">
        <v>34</v>
      </c>
    </row>
    <row r="1290" ht="42" customHeight="1" spans="1:19">
      <c r="A1290" s="16">
        <v>824</v>
      </c>
      <c r="B1290" s="15" t="s">
        <v>1096</v>
      </c>
      <c r="C1290" s="15" t="s">
        <v>2875</v>
      </c>
      <c r="D1290" s="22" t="s">
        <v>1098</v>
      </c>
      <c r="E1290" s="19" t="s">
        <v>189</v>
      </c>
      <c r="F1290" s="19" t="s">
        <v>51</v>
      </c>
      <c r="G1290" s="19" t="s">
        <v>293</v>
      </c>
      <c r="H1290" s="19" t="s">
        <v>34</v>
      </c>
      <c r="I1290" s="19" t="s">
        <v>2876</v>
      </c>
      <c r="J1290" s="19">
        <v>21.8633</v>
      </c>
      <c r="K1290" s="19" t="s">
        <v>179</v>
      </c>
      <c r="L1290" s="19">
        <v>40</v>
      </c>
      <c r="M1290" s="22" t="s">
        <v>1098</v>
      </c>
      <c r="N1290" s="22" t="s">
        <v>1098</v>
      </c>
      <c r="O1290" s="19"/>
      <c r="P1290" s="22"/>
      <c r="Q1290" s="19" t="s">
        <v>33</v>
      </c>
      <c r="R1290" s="19" t="s">
        <v>1102</v>
      </c>
      <c r="S1290" s="19" t="s">
        <v>34</v>
      </c>
    </row>
    <row r="1291" ht="42" customHeight="1" spans="1:19">
      <c r="A1291" s="16">
        <v>825</v>
      </c>
      <c r="B1291" s="15" t="s">
        <v>1096</v>
      </c>
      <c r="C1291" s="15" t="s">
        <v>2877</v>
      </c>
      <c r="D1291" s="22" t="s">
        <v>1098</v>
      </c>
      <c r="E1291" s="19" t="s">
        <v>189</v>
      </c>
      <c r="F1291" s="19" t="s">
        <v>93</v>
      </c>
      <c r="G1291" s="19" t="s">
        <v>78</v>
      </c>
      <c r="H1291" s="19" t="s">
        <v>34</v>
      </c>
      <c r="I1291" s="19" t="s">
        <v>2876</v>
      </c>
      <c r="J1291" s="19">
        <v>38.7988</v>
      </c>
      <c r="K1291" s="19" t="s">
        <v>179</v>
      </c>
      <c r="L1291" s="19">
        <v>40</v>
      </c>
      <c r="M1291" s="22" t="s">
        <v>1098</v>
      </c>
      <c r="N1291" s="22" t="s">
        <v>1098</v>
      </c>
      <c r="O1291" s="19"/>
      <c r="P1291" s="22"/>
      <c r="Q1291" s="19" t="s">
        <v>33</v>
      </c>
      <c r="R1291" s="19" t="s">
        <v>1102</v>
      </c>
      <c r="S1291" s="19" t="s">
        <v>34</v>
      </c>
    </row>
    <row r="1292" ht="236" customHeight="1" spans="1:19">
      <c r="A1292" s="16">
        <v>826</v>
      </c>
      <c r="B1292" s="15" t="s">
        <v>1096</v>
      </c>
      <c r="C1292" s="15" t="s">
        <v>2878</v>
      </c>
      <c r="D1292" s="22" t="s">
        <v>1098</v>
      </c>
      <c r="E1292" s="19" t="s">
        <v>405</v>
      </c>
      <c r="F1292" s="19" t="s">
        <v>41</v>
      </c>
      <c r="G1292" s="19" t="s">
        <v>511</v>
      </c>
      <c r="H1292" s="19" t="s">
        <v>34</v>
      </c>
      <c r="I1292" s="19" t="s">
        <v>2879</v>
      </c>
      <c r="J1292" s="26">
        <v>10</v>
      </c>
      <c r="K1292" s="19" t="s">
        <v>413</v>
      </c>
      <c r="L1292" s="61">
        <v>10</v>
      </c>
      <c r="M1292" s="22" t="s">
        <v>1098</v>
      </c>
      <c r="N1292" s="22" t="s">
        <v>1098</v>
      </c>
      <c r="O1292" s="22"/>
      <c r="P1292" s="22"/>
      <c r="Q1292" s="19" t="s">
        <v>33</v>
      </c>
      <c r="R1292" s="19" t="s">
        <v>1102</v>
      </c>
      <c r="S1292" s="19" t="s">
        <v>34</v>
      </c>
    </row>
    <row r="1293" ht="38" customHeight="1" spans="1:19">
      <c r="A1293" s="16">
        <v>827</v>
      </c>
      <c r="B1293" s="15" t="s">
        <v>1096</v>
      </c>
      <c r="C1293" s="15" t="s">
        <v>2880</v>
      </c>
      <c r="D1293" s="22" t="s">
        <v>1098</v>
      </c>
      <c r="E1293" s="19" t="s">
        <v>189</v>
      </c>
      <c r="F1293" s="19" t="s">
        <v>56</v>
      </c>
      <c r="G1293" s="21" t="s">
        <v>194</v>
      </c>
      <c r="H1293" s="19" t="s">
        <v>34</v>
      </c>
      <c r="I1293" s="19" t="s">
        <v>2881</v>
      </c>
      <c r="J1293" s="22">
        <v>46.8118</v>
      </c>
      <c r="K1293" s="19" t="s">
        <v>860</v>
      </c>
      <c r="L1293" s="22">
        <v>46.8118</v>
      </c>
      <c r="M1293" s="22" t="s">
        <v>1098</v>
      </c>
      <c r="N1293" s="22" t="s">
        <v>1098</v>
      </c>
      <c r="O1293" s="22"/>
      <c r="P1293" s="22"/>
      <c r="Q1293" s="19" t="s">
        <v>33</v>
      </c>
      <c r="R1293" s="19" t="s">
        <v>1102</v>
      </c>
      <c r="S1293" s="19" t="s">
        <v>34</v>
      </c>
    </row>
    <row r="1294" s="1" customFormat="1" ht="38" customHeight="1" spans="1:19">
      <c r="A1294" s="16">
        <v>828</v>
      </c>
      <c r="B1294" s="15" t="s">
        <v>1096</v>
      </c>
      <c r="C1294" s="15" t="s">
        <v>2882</v>
      </c>
      <c r="D1294" s="22" t="s">
        <v>1098</v>
      </c>
      <c r="E1294" s="19" t="s">
        <v>850</v>
      </c>
      <c r="F1294" s="19" t="s">
        <v>648</v>
      </c>
      <c r="G1294" s="19" t="s">
        <v>34</v>
      </c>
      <c r="H1294" s="19" t="s">
        <v>34</v>
      </c>
      <c r="I1294" s="19" t="s">
        <v>2883</v>
      </c>
      <c r="J1294" s="19">
        <v>15</v>
      </c>
      <c r="K1294" s="19" t="s">
        <v>991</v>
      </c>
      <c r="L1294" s="19">
        <v>15</v>
      </c>
      <c r="M1294" s="22" t="s">
        <v>1098</v>
      </c>
      <c r="N1294" s="22" t="s">
        <v>1098</v>
      </c>
      <c r="O1294" s="19"/>
      <c r="P1294" s="22"/>
      <c r="Q1294" s="19" t="s">
        <v>33</v>
      </c>
      <c r="R1294" s="19" t="s">
        <v>1102</v>
      </c>
      <c r="S1294" s="19" t="s">
        <v>34</v>
      </c>
    </row>
    <row r="1295" s="3" customFormat="1" ht="38" customHeight="1" spans="1:19">
      <c r="A1295" s="69"/>
      <c r="B1295" s="47"/>
      <c r="C1295" s="47"/>
      <c r="D1295" s="49"/>
      <c r="E1295" s="50"/>
      <c r="F1295" s="50"/>
      <c r="G1295" s="50"/>
      <c r="H1295" s="50"/>
      <c r="I1295" s="50" t="s">
        <v>2884</v>
      </c>
      <c r="J1295" s="50">
        <f>SUM(J467:J1294)</f>
        <v>47076.1585499999</v>
      </c>
      <c r="K1295" s="50"/>
      <c r="L1295" s="50"/>
      <c r="M1295" s="49"/>
      <c r="N1295" s="49"/>
      <c r="O1295" s="50"/>
      <c r="P1295" s="49"/>
      <c r="Q1295" s="50"/>
      <c r="R1295" s="50"/>
      <c r="S1295" s="50"/>
    </row>
    <row r="1296" s="1" customFormat="1" ht="24" customHeight="1" spans="1:19">
      <c r="A1296" s="15" t="s">
        <v>2885</v>
      </c>
      <c r="B1296" s="15" t="s">
        <v>2886</v>
      </c>
      <c r="C1296" s="15"/>
      <c r="D1296" s="22"/>
      <c r="E1296" s="46"/>
      <c r="F1296" s="19"/>
      <c r="G1296" s="19"/>
      <c r="H1296" s="19"/>
      <c r="I1296" s="19"/>
      <c r="J1296" s="19"/>
      <c r="K1296" s="19"/>
      <c r="L1296" s="19"/>
      <c r="M1296" s="22"/>
      <c r="N1296" s="22"/>
      <c r="O1296" s="22"/>
      <c r="P1296" s="22"/>
      <c r="Q1296" s="19"/>
      <c r="R1296" s="19"/>
      <c r="S1296" s="19"/>
    </row>
    <row r="1297" s="1" customFormat="1" ht="69" customHeight="1" spans="1:19">
      <c r="A1297" s="15">
        <v>1</v>
      </c>
      <c r="B1297" s="15" t="s">
        <v>2887</v>
      </c>
      <c r="C1297" s="15" t="s">
        <v>2888</v>
      </c>
      <c r="D1297" s="15" t="s">
        <v>1098</v>
      </c>
      <c r="E1297" s="17" t="s">
        <v>27</v>
      </c>
      <c r="F1297" s="18" t="s">
        <v>2889</v>
      </c>
      <c r="G1297" s="18" t="s">
        <v>34</v>
      </c>
      <c r="H1297" s="18" t="s">
        <v>34</v>
      </c>
      <c r="I1297" s="18" t="s">
        <v>2890</v>
      </c>
      <c r="J1297" s="23">
        <v>6</v>
      </c>
      <c r="K1297" s="18" t="s">
        <v>32</v>
      </c>
      <c r="L1297" s="23">
        <v>6</v>
      </c>
      <c r="M1297" s="15" t="s">
        <v>1098</v>
      </c>
      <c r="N1297" s="15" t="s">
        <v>1098</v>
      </c>
      <c r="O1297" s="15" t="s">
        <v>1098</v>
      </c>
      <c r="P1297" s="15"/>
      <c r="Q1297" s="18" t="s">
        <v>33</v>
      </c>
      <c r="R1297" s="18" t="s">
        <v>34</v>
      </c>
      <c r="S1297" s="18" t="s">
        <v>1102</v>
      </c>
    </row>
    <row r="1298" s="1" customFormat="1" ht="48" customHeight="1" spans="1:19">
      <c r="A1298" s="15">
        <v>2</v>
      </c>
      <c r="B1298" s="15" t="s">
        <v>2887</v>
      </c>
      <c r="C1298" s="15" t="s">
        <v>2891</v>
      </c>
      <c r="D1298" s="15" t="s">
        <v>1098</v>
      </c>
      <c r="E1298" s="17" t="s">
        <v>27</v>
      </c>
      <c r="F1298" s="15" t="s">
        <v>77</v>
      </c>
      <c r="G1298" s="18" t="s">
        <v>34</v>
      </c>
      <c r="H1298" s="18" t="s">
        <v>34</v>
      </c>
      <c r="I1298" s="18" t="s">
        <v>2892</v>
      </c>
      <c r="J1298" s="23">
        <v>10</v>
      </c>
      <c r="K1298" s="18" t="s">
        <v>32</v>
      </c>
      <c r="L1298" s="23">
        <v>10</v>
      </c>
      <c r="M1298" s="15" t="s">
        <v>1098</v>
      </c>
      <c r="N1298" s="15" t="s">
        <v>1098</v>
      </c>
      <c r="O1298" s="15" t="s">
        <v>1098</v>
      </c>
      <c r="P1298" s="15"/>
      <c r="Q1298" s="18" t="s">
        <v>33</v>
      </c>
      <c r="R1298" s="18" t="s">
        <v>34</v>
      </c>
      <c r="S1298" s="18" t="s">
        <v>1102</v>
      </c>
    </row>
    <row r="1299" s="1" customFormat="1" ht="56" customHeight="1" spans="1:19">
      <c r="A1299" s="15">
        <v>3</v>
      </c>
      <c r="B1299" s="15" t="s">
        <v>2887</v>
      </c>
      <c r="C1299" s="15" t="s">
        <v>2893</v>
      </c>
      <c r="D1299" s="19" t="s">
        <v>1098</v>
      </c>
      <c r="E1299" s="20" t="s">
        <v>189</v>
      </c>
      <c r="F1299" s="19" t="s">
        <v>56</v>
      </c>
      <c r="G1299" s="19" t="s">
        <v>210</v>
      </c>
      <c r="H1299" s="19" t="s">
        <v>34</v>
      </c>
      <c r="I1299" s="19" t="s">
        <v>2894</v>
      </c>
      <c r="J1299" s="19">
        <v>20</v>
      </c>
      <c r="K1299" s="19" t="s">
        <v>99</v>
      </c>
      <c r="L1299" s="19">
        <v>20</v>
      </c>
      <c r="M1299" s="29" t="s">
        <v>1098</v>
      </c>
      <c r="N1299" s="29" t="s">
        <v>1098</v>
      </c>
      <c r="O1299" s="29" t="s">
        <v>1098</v>
      </c>
      <c r="P1299" s="29"/>
      <c r="Q1299" s="19" t="s">
        <v>33</v>
      </c>
      <c r="R1299" s="19" t="s">
        <v>34</v>
      </c>
      <c r="S1299" s="19" t="s">
        <v>1102</v>
      </c>
    </row>
    <row r="1300" s="1" customFormat="1" ht="201" customHeight="1" spans="1:19">
      <c r="A1300" s="15">
        <v>4</v>
      </c>
      <c r="B1300" s="15" t="s">
        <v>2887</v>
      </c>
      <c r="C1300" s="15" t="s">
        <v>2895</v>
      </c>
      <c r="D1300" s="19" t="s">
        <v>1098</v>
      </c>
      <c r="E1300" s="18" t="s">
        <v>189</v>
      </c>
      <c r="F1300" s="18" t="s">
        <v>51</v>
      </c>
      <c r="G1300" s="18" t="s">
        <v>52</v>
      </c>
      <c r="H1300" s="18" t="s">
        <v>2896</v>
      </c>
      <c r="I1300" s="18" t="s">
        <v>2897</v>
      </c>
      <c r="J1300" s="18">
        <v>100</v>
      </c>
      <c r="K1300" s="18" t="s">
        <v>2898</v>
      </c>
      <c r="L1300" s="18">
        <v>100</v>
      </c>
      <c r="M1300" s="29" t="s">
        <v>1098</v>
      </c>
      <c r="N1300" s="29" t="s">
        <v>1098</v>
      </c>
      <c r="O1300" s="29" t="s">
        <v>1098</v>
      </c>
      <c r="P1300" s="29"/>
      <c r="Q1300" s="18" t="s">
        <v>33</v>
      </c>
      <c r="R1300" s="18" t="s">
        <v>34</v>
      </c>
      <c r="S1300" s="18" t="s">
        <v>1102</v>
      </c>
    </row>
    <row r="1301" s="4" customFormat="1" ht="31" customHeight="1" spans="1:19">
      <c r="A1301" s="15">
        <v>5</v>
      </c>
      <c r="B1301" s="15" t="s">
        <v>2887</v>
      </c>
      <c r="C1301" s="15" t="s">
        <v>2899</v>
      </c>
      <c r="D1301" s="22" t="s">
        <v>1098</v>
      </c>
      <c r="E1301" s="20" t="s">
        <v>405</v>
      </c>
      <c r="F1301" s="19" t="s">
        <v>93</v>
      </c>
      <c r="G1301" s="22" t="s">
        <v>273</v>
      </c>
      <c r="H1301" s="19" t="s">
        <v>34</v>
      </c>
      <c r="I1301" s="70" t="s">
        <v>2900</v>
      </c>
      <c r="J1301" s="19">
        <v>50</v>
      </c>
      <c r="K1301" s="19" t="s">
        <v>2900</v>
      </c>
      <c r="L1301" s="19">
        <v>50</v>
      </c>
      <c r="M1301" s="22" t="s">
        <v>1098</v>
      </c>
      <c r="N1301" s="22" t="s">
        <v>1098</v>
      </c>
      <c r="O1301" s="22" t="s">
        <v>1098</v>
      </c>
      <c r="P1301" s="22"/>
      <c r="Q1301" s="19" t="s">
        <v>33</v>
      </c>
      <c r="R1301" s="19" t="s">
        <v>34</v>
      </c>
      <c r="S1301" s="19" t="s">
        <v>1102</v>
      </c>
    </row>
    <row r="1302" s="4" customFormat="1" ht="31" customHeight="1" spans="1:19">
      <c r="A1302" s="15">
        <v>6</v>
      </c>
      <c r="B1302" s="15" t="s">
        <v>2887</v>
      </c>
      <c r="C1302" s="15" t="s">
        <v>2901</v>
      </c>
      <c r="D1302" s="22" t="s">
        <v>1098</v>
      </c>
      <c r="E1302" s="20" t="s">
        <v>405</v>
      </c>
      <c r="F1302" s="19" t="s">
        <v>93</v>
      </c>
      <c r="G1302" s="22" t="s">
        <v>78</v>
      </c>
      <c r="H1302" s="19" t="s">
        <v>34</v>
      </c>
      <c r="I1302" s="70" t="s">
        <v>2900</v>
      </c>
      <c r="J1302" s="19">
        <v>50</v>
      </c>
      <c r="K1302" s="19" t="s">
        <v>2900</v>
      </c>
      <c r="L1302" s="19">
        <v>50</v>
      </c>
      <c r="M1302" s="22" t="s">
        <v>1098</v>
      </c>
      <c r="N1302" s="22" t="s">
        <v>1098</v>
      </c>
      <c r="O1302" s="22" t="s">
        <v>1098</v>
      </c>
      <c r="P1302" s="22"/>
      <c r="Q1302" s="19" t="s">
        <v>33</v>
      </c>
      <c r="R1302" s="19" t="s">
        <v>34</v>
      </c>
      <c r="S1302" s="19" t="s">
        <v>1102</v>
      </c>
    </row>
    <row r="1303" s="4" customFormat="1" ht="31" customHeight="1" spans="1:19">
      <c r="A1303" s="15">
        <v>7</v>
      </c>
      <c r="B1303" s="15" t="s">
        <v>2887</v>
      </c>
      <c r="C1303" s="15" t="s">
        <v>2902</v>
      </c>
      <c r="D1303" s="22" t="s">
        <v>1098</v>
      </c>
      <c r="E1303" s="20" t="s">
        <v>405</v>
      </c>
      <c r="F1303" s="19" t="s">
        <v>93</v>
      </c>
      <c r="G1303" s="22" t="s">
        <v>2903</v>
      </c>
      <c r="H1303" s="19" t="s">
        <v>34</v>
      </c>
      <c r="I1303" s="70" t="s">
        <v>2900</v>
      </c>
      <c r="J1303" s="19">
        <v>50</v>
      </c>
      <c r="K1303" s="19" t="s">
        <v>2900</v>
      </c>
      <c r="L1303" s="19">
        <v>50</v>
      </c>
      <c r="M1303" s="22" t="s">
        <v>1098</v>
      </c>
      <c r="N1303" s="22" t="s">
        <v>1098</v>
      </c>
      <c r="O1303" s="22" t="s">
        <v>1098</v>
      </c>
      <c r="P1303" s="22"/>
      <c r="Q1303" s="19" t="s">
        <v>33</v>
      </c>
      <c r="R1303" s="19" t="s">
        <v>34</v>
      </c>
      <c r="S1303" s="19" t="s">
        <v>1102</v>
      </c>
    </row>
    <row r="1304" s="4" customFormat="1" ht="31" customHeight="1" spans="1:19">
      <c r="A1304" s="15">
        <v>8</v>
      </c>
      <c r="B1304" s="15" t="s">
        <v>2887</v>
      </c>
      <c r="C1304" s="15" t="s">
        <v>2904</v>
      </c>
      <c r="D1304" s="22" t="s">
        <v>1098</v>
      </c>
      <c r="E1304" s="20" t="s">
        <v>405</v>
      </c>
      <c r="F1304" s="19" t="s">
        <v>93</v>
      </c>
      <c r="G1304" s="22" t="s">
        <v>94</v>
      </c>
      <c r="H1304" s="19" t="s">
        <v>34</v>
      </c>
      <c r="I1304" s="70" t="s">
        <v>2900</v>
      </c>
      <c r="J1304" s="19">
        <v>50</v>
      </c>
      <c r="K1304" s="19" t="s">
        <v>2900</v>
      </c>
      <c r="L1304" s="19">
        <v>50</v>
      </c>
      <c r="M1304" s="22" t="s">
        <v>1098</v>
      </c>
      <c r="N1304" s="22" t="s">
        <v>1098</v>
      </c>
      <c r="O1304" s="22" t="s">
        <v>1098</v>
      </c>
      <c r="P1304" s="22"/>
      <c r="Q1304" s="19" t="s">
        <v>33</v>
      </c>
      <c r="R1304" s="19" t="s">
        <v>34</v>
      </c>
      <c r="S1304" s="19" t="s">
        <v>1102</v>
      </c>
    </row>
    <row r="1305" s="4" customFormat="1" ht="31" customHeight="1" spans="1:19">
      <c r="A1305" s="15">
        <v>9</v>
      </c>
      <c r="B1305" s="15" t="s">
        <v>2887</v>
      </c>
      <c r="C1305" s="15" t="s">
        <v>2905</v>
      </c>
      <c r="D1305" s="22" t="s">
        <v>1098</v>
      </c>
      <c r="E1305" s="20" t="s">
        <v>405</v>
      </c>
      <c r="F1305" s="19" t="s">
        <v>93</v>
      </c>
      <c r="G1305" s="22" t="s">
        <v>105</v>
      </c>
      <c r="H1305" s="19" t="s">
        <v>34</v>
      </c>
      <c r="I1305" s="19" t="s">
        <v>2900</v>
      </c>
      <c r="J1305" s="19">
        <v>50</v>
      </c>
      <c r="K1305" s="19" t="s">
        <v>2900</v>
      </c>
      <c r="L1305" s="19">
        <v>50</v>
      </c>
      <c r="M1305" s="22" t="s">
        <v>1098</v>
      </c>
      <c r="N1305" s="22" t="s">
        <v>1098</v>
      </c>
      <c r="O1305" s="22" t="s">
        <v>1098</v>
      </c>
      <c r="P1305" s="22"/>
      <c r="Q1305" s="19" t="s">
        <v>33</v>
      </c>
      <c r="R1305" s="19" t="s">
        <v>34</v>
      </c>
      <c r="S1305" s="19" t="s">
        <v>1102</v>
      </c>
    </row>
    <row r="1306" s="4" customFormat="1" ht="31" customHeight="1" spans="1:19">
      <c r="A1306" s="15">
        <v>10</v>
      </c>
      <c r="B1306" s="15" t="s">
        <v>2887</v>
      </c>
      <c r="C1306" s="15" t="s">
        <v>2906</v>
      </c>
      <c r="D1306" s="22" t="s">
        <v>1098</v>
      </c>
      <c r="E1306" s="20" t="s">
        <v>405</v>
      </c>
      <c r="F1306" s="19" t="s">
        <v>93</v>
      </c>
      <c r="G1306" s="22" t="s">
        <v>449</v>
      </c>
      <c r="H1306" s="19" t="s">
        <v>34</v>
      </c>
      <c r="I1306" s="19" t="s">
        <v>2900</v>
      </c>
      <c r="J1306" s="19">
        <v>50</v>
      </c>
      <c r="K1306" s="19" t="s">
        <v>2900</v>
      </c>
      <c r="L1306" s="19">
        <v>50</v>
      </c>
      <c r="M1306" s="22" t="s">
        <v>1098</v>
      </c>
      <c r="N1306" s="22" t="s">
        <v>1098</v>
      </c>
      <c r="O1306" s="22" t="s">
        <v>1098</v>
      </c>
      <c r="P1306" s="22"/>
      <c r="Q1306" s="19" t="s">
        <v>33</v>
      </c>
      <c r="R1306" s="19" t="s">
        <v>34</v>
      </c>
      <c r="S1306" s="19" t="s">
        <v>1102</v>
      </c>
    </row>
    <row r="1307" s="4" customFormat="1" ht="31" customHeight="1" spans="1:19">
      <c r="A1307" s="15">
        <v>11</v>
      </c>
      <c r="B1307" s="15" t="s">
        <v>2887</v>
      </c>
      <c r="C1307" s="15" t="s">
        <v>2907</v>
      </c>
      <c r="D1307" s="22" t="s">
        <v>1098</v>
      </c>
      <c r="E1307" s="20" t="s">
        <v>405</v>
      </c>
      <c r="F1307" s="19" t="s">
        <v>93</v>
      </c>
      <c r="G1307" s="22" t="s">
        <v>279</v>
      </c>
      <c r="H1307" s="19" t="s">
        <v>34</v>
      </c>
      <c r="I1307" s="19" t="s">
        <v>2900</v>
      </c>
      <c r="J1307" s="19">
        <v>50</v>
      </c>
      <c r="K1307" s="19" t="s">
        <v>2900</v>
      </c>
      <c r="L1307" s="19">
        <v>50</v>
      </c>
      <c r="M1307" s="22" t="s">
        <v>1098</v>
      </c>
      <c r="N1307" s="22" t="s">
        <v>1098</v>
      </c>
      <c r="O1307" s="22" t="s">
        <v>1098</v>
      </c>
      <c r="P1307" s="22"/>
      <c r="Q1307" s="19" t="s">
        <v>33</v>
      </c>
      <c r="R1307" s="19" t="s">
        <v>34</v>
      </c>
      <c r="S1307" s="19" t="s">
        <v>1102</v>
      </c>
    </row>
    <row r="1308" s="4" customFormat="1" ht="31" customHeight="1" spans="1:19">
      <c r="A1308" s="15">
        <v>12</v>
      </c>
      <c r="B1308" s="15" t="s">
        <v>2887</v>
      </c>
      <c r="C1308" s="15" t="s">
        <v>2908</v>
      </c>
      <c r="D1308" s="22" t="s">
        <v>1098</v>
      </c>
      <c r="E1308" s="20" t="s">
        <v>405</v>
      </c>
      <c r="F1308" s="19" t="s">
        <v>93</v>
      </c>
      <c r="G1308" s="22" t="s">
        <v>110</v>
      </c>
      <c r="H1308" s="19" t="s">
        <v>34</v>
      </c>
      <c r="I1308" s="19" t="s">
        <v>2900</v>
      </c>
      <c r="J1308" s="19">
        <v>50</v>
      </c>
      <c r="K1308" s="19" t="s">
        <v>2900</v>
      </c>
      <c r="L1308" s="19">
        <v>50</v>
      </c>
      <c r="M1308" s="22" t="s">
        <v>1098</v>
      </c>
      <c r="N1308" s="22" t="s">
        <v>1098</v>
      </c>
      <c r="O1308" s="22" t="s">
        <v>1098</v>
      </c>
      <c r="P1308" s="22"/>
      <c r="Q1308" s="19" t="s">
        <v>33</v>
      </c>
      <c r="R1308" s="19" t="s">
        <v>34</v>
      </c>
      <c r="S1308" s="19" t="s">
        <v>1102</v>
      </c>
    </row>
    <row r="1309" s="4" customFormat="1" ht="31" customHeight="1" spans="1:19">
      <c r="A1309" s="15">
        <v>13</v>
      </c>
      <c r="B1309" s="15" t="s">
        <v>2887</v>
      </c>
      <c r="C1309" s="15" t="s">
        <v>2909</v>
      </c>
      <c r="D1309" s="22" t="s">
        <v>1098</v>
      </c>
      <c r="E1309" s="20" t="s">
        <v>405</v>
      </c>
      <c r="F1309" s="19" t="s">
        <v>56</v>
      </c>
      <c r="G1309" s="22" t="s">
        <v>190</v>
      </c>
      <c r="H1309" s="19" t="s">
        <v>34</v>
      </c>
      <c r="I1309" s="19" t="s">
        <v>2900</v>
      </c>
      <c r="J1309" s="19">
        <v>70</v>
      </c>
      <c r="K1309" s="19" t="s">
        <v>2900</v>
      </c>
      <c r="L1309" s="19">
        <v>70</v>
      </c>
      <c r="M1309" s="22" t="s">
        <v>1098</v>
      </c>
      <c r="N1309" s="22" t="s">
        <v>1098</v>
      </c>
      <c r="O1309" s="22" t="s">
        <v>1098</v>
      </c>
      <c r="P1309" s="22"/>
      <c r="Q1309" s="19" t="s">
        <v>33</v>
      </c>
      <c r="R1309" s="19" t="s">
        <v>34</v>
      </c>
      <c r="S1309" s="19" t="s">
        <v>1102</v>
      </c>
    </row>
    <row r="1310" s="4" customFormat="1" ht="31" customHeight="1" spans="1:19">
      <c r="A1310" s="15">
        <v>14</v>
      </c>
      <c r="B1310" s="15" t="s">
        <v>2887</v>
      </c>
      <c r="C1310" s="15" t="s">
        <v>2910</v>
      </c>
      <c r="D1310" s="22" t="s">
        <v>1098</v>
      </c>
      <c r="E1310" s="20" t="s">
        <v>405</v>
      </c>
      <c r="F1310" s="19" t="s">
        <v>56</v>
      </c>
      <c r="G1310" s="22" t="s">
        <v>456</v>
      </c>
      <c r="H1310" s="19" t="s">
        <v>34</v>
      </c>
      <c r="I1310" s="19" t="s">
        <v>2900</v>
      </c>
      <c r="J1310" s="19">
        <v>70</v>
      </c>
      <c r="K1310" s="19" t="s">
        <v>2900</v>
      </c>
      <c r="L1310" s="19">
        <v>70</v>
      </c>
      <c r="M1310" s="22" t="s">
        <v>1098</v>
      </c>
      <c r="N1310" s="22" t="s">
        <v>1098</v>
      </c>
      <c r="O1310" s="22" t="s">
        <v>1098</v>
      </c>
      <c r="P1310" s="22"/>
      <c r="Q1310" s="19" t="s">
        <v>33</v>
      </c>
      <c r="R1310" s="19" t="s">
        <v>34</v>
      </c>
      <c r="S1310" s="19" t="s">
        <v>1102</v>
      </c>
    </row>
    <row r="1311" s="4" customFormat="1" ht="31" customHeight="1" spans="1:19">
      <c r="A1311" s="15">
        <v>15</v>
      </c>
      <c r="B1311" s="15" t="s">
        <v>2887</v>
      </c>
      <c r="C1311" s="15" t="s">
        <v>2911</v>
      </c>
      <c r="D1311" s="22" t="s">
        <v>1098</v>
      </c>
      <c r="E1311" s="20" t="s">
        <v>405</v>
      </c>
      <c r="F1311" s="19" t="s">
        <v>56</v>
      </c>
      <c r="G1311" s="22" t="s">
        <v>427</v>
      </c>
      <c r="H1311" s="19" t="s">
        <v>34</v>
      </c>
      <c r="I1311" s="19" t="s">
        <v>2900</v>
      </c>
      <c r="J1311" s="19">
        <v>50</v>
      </c>
      <c r="K1311" s="19" t="s">
        <v>2900</v>
      </c>
      <c r="L1311" s="19">
        <v>50</v>
      </c>
      <c r="M1311" s="22" t="s">
        <v>1098</v>
      </c>
      <c r="N1311" s="22" t="s">
        <v>1098</v>
      </c>
      <c r="O1311" s="22" t="s">
        <v>1098</v>
      </c>
      <c r="P1311" s="22"/>
      <c r="Q1311" s="19" t="s">
        <v>33</v>
      </c>
      <c r="R1311" s="19" t="s">
        <v>34</v>
      </c>
      <c r="S1311" s="19" t="s">
        <v>1102</v>
      </c>
    </row>
    <row r="1312" s="4" customFormat="1" ht="31" customHeight="1" spans="1:19">
      <c r="A1312" s="15">
        <v>16</v>
      </c>
      <c r="B1312" s="15" t="s">
        <v>2887</v>
      </c>
      <c r="C1312" s="15" t="s">
        <v>2912</v>
      </c>
      <c r="D1312" s="22" t="s">
        <v>1098</v>
      </c>
      <c r="E1312" s="20" t="s">
        <v>405</v>
      </c>
      <c r="F1312" s="19" t="s">
        <v>56</v>
      </c>
      <c r="G1312" s="22" t="s">
        <v>194</v>
      </c>
      <c r="H1312" s="19" t="s">
        <v>34</v>
      </c>
      <c r="I1312" s="19" t="s">
        <v>2900</v>
      </c>
      <c r="J1312" s="19">
        <v>50</v>
      </c>
      <c r="K1312" s="19" t="s">
        <v>2900</v>
      </c>
      <c r="L1312" s="19">
        <v>50</v>
      </c>
      <c r="M1312" s="22" t="s">
        <v>1098</v>
      </c>
      <c r="N1312" s="22" t="s">
        <v>1098</v>
      </c>
      <c r="O1312" s="22" t="s">
        <v>1098</v>
      </c>
      <c r="P1312" s="22"/>
      <c r="Q1312" s="19" t="s">
        <v>33</v>
      </c>
      <c r="R1312" s="19" t="s">
        <v>34</v>
      </c>
      <c r="S1312" s="19" t="s">
        <v>1102</v>
      </c>
    </row>
    <row r="1313" s="4" customFormat="1" ht="31" customHeight="1" spans="1:19">
      <c r="A1313" s="15">
        <v>17</v>
      </c>
      <c r="B1313" s="15" t="s">
        <v>2887</v>
      </c>
      <c r="C1313" s="15" t="s">
        <v>2913</v>
      </c>
      <c r="D1313" s="22" t="s">
        <v>1098</v>
      </c>
      <c r="E1313" s="20" t="s">
        <v>405</v>
      </c>
      <c r="F1313" s="19" t="s">
        <v>56</v>
      </c>
      <c r="G1313" s="22" t="s">
        <v>470</v>
      </c>
      <c r="H1313" s="19" t="s">
        <v>34</v>
      </c>
      <c r="I1313" s="19" t="s">
        <v>2900</v>
      </c>
      <c r="J1313" s="19">
        <v>50</v>
      </c>
      <c r="K1313" s="19" t="s">
        <v>2900</v>
      </c>
      <c r="L1313" s="19">
        <v>50</v>
      </c>
      <c r="M1313" s="22" t="s">
        <v>1098</v>
      </c>
      <c r="N1313" s="22" t="s">
        <v>1098</v>
      </c>
      <c r="O1313" s="22" t="s">
        <v>1098</v>
      </c>
      <c r="P1313" s="22"/>
      <c r="Q1313" s="19" t="s">
        <v>33</v>
      </c>
      <c r="R1313" s="19" t="s">
        <v>34</v>
      </c>
      <c r="S1313" s="19" t="s">
        <v>1102</v>
      </c>
    </row>
    <row r="1314" s="4" customFormat="1" ht="31" customHeight="1" spans="1:19">
      <c r="A1314" s="15">
        <v>18</v>
      </c>
      <c r="B1314" s="15" t="s">
        <v>2887</v>
      </c>
      <c r="C1314" s="15" t="s">
        <v>2914</v>
      </c>
      <c r="D1314" s="22" t="s">
        <v>1098</v>
      </c>
      <c r="E1314" s="20" t="s">
        <v>405</v>
      </c>
      <c r="F1314" s="19" t="s">
        <v>73</v>
      </c>
      <c r="G1314" s="22" t="s">
        <v>296</v>
      </c>
      <c r="H1314" s="19" t="s">
        <v>34</v>
      </c>
      <c r="I1314" s="19" t="s">
        <v>2900</v>
      </c>
      <c r="J1314" s="19">
        <v>50</v>
      </c>
      <c r="K1314" s="19" t="s">
        <v>2900</v>
      </c>
      <c r="L1314" s="19">
        <v>50</v>
      </c>
      <c r="M1314" s="22" t="s">
        <v>1098</v>
      </c>
      <c r="N1314" s="22" t="s">
        <v>1098</v>
      </c>
      <c r="O1314" s="22" t="s">
        <v>1098</v>
      </c>
      <c r="P1314" s="22"/>
      <c r="Q1314" s="19" t="s">
        <v>33</v>
      </c>
      <c r="R1314" s="19" t="s">
        <v>34</v>
      </c>
      <c r="S1314" s="19" t="s">
        <v>1102</v>
      </c>
    </row>
    <row r="1315" s="4" customFormat="1" ht="31" customHeight="1" spans="1:19">
      <c r="A1315" s="15">
        <v>19</v>
      </c>
      <c r="B1315" s="15" t="s">
        <v>2887</v>
      </c>
      <c r="C1315" s="15" t="s">
        <v>2915</v>
      </c>
      <c r="D1315" s="22" t="s">
        <v>1098</v>
      </c>
      <c r="E1315" s="20" t="s">
        <v>405</v>
      </c>
      <c r="F1315" s="19" t="s">
        <v>36</v>
      </c>
      <c r="G1315" s="22" t="s">
        <v>37</v>
      </c>
      <c r="H1315" s="19" t="s">
        <v>34</v>
      </c>
      <c r="I1315" s="19" t="s">
        <v>2900</v>
      </c>
      <c r="J1315" s="19">
        <v>50</v>
      </c>
      <c r="K1315" s="19" t="s">
        <v>2900</v>
      </c>
      <c r="L1315" s="19">
        <v>50</v>
      </c>
      <c r="M1315" s="22" t="s">
        <v>1098</v>
      </c>
      <c r="N1315" s="22" t="s">
        <v>1098</v>
      </c>
      <c r="O1315" s="22" t="s">
        <v>1098</v>
      </c>
      <c r="P1315" s="22"/>
      <c r="Q1315" s="19" t="s">
        <v>33</v>
      </c>
      <c r="R1315" s="19" t="s">
        <v>34</v>
      </c>
      <c r="S1315" s="19" t="s">
        <v>1102</v>
      </c>
    </row>
    <row r="1316" s="4" customFormat="1" ht="31" customHeight="1" spans="1:19">
      <c r="A1316" s="15">
        <v>20</v>
      </c>
      <c r="B1316" s="15" t="s">
        <v>2887</v>
      </c>
      <c r="C1316" s="15" t="s">
        <v>2916</v>
      </c>
      <c r="D1316" s="22" t="s">
        <v>1098</v>
      </c>
      <c r="E1316" s="20" t="s">
        <v>405</v>
      </c>
      <c r="F1316" s="19" t="s">
        <v>115</v>
      </c>
      <c r="G1316" s="22" t="s">
        <v>94</v>
      </c>
      <c r="H1316" s="19" t="s">
        <v>34</v>
      </c>
      <c r="I1316" s="19" t="s">
        <v>2900</v>
      </c>
      <c r="J1316" s="19">
        <v>50</v>
      </c>
      <c r="K1316" s="19" t="s">
        <v>2900</v>
      </c>
      <c r="L1316" s="19">
        <v>50</v>
      </c>
      <c r="M1316" s="22" t="s">
        <v>1098</v>
      </c>
      <c r="N1316" s="22" t="s">
        <v>1098</v>
      </c>
      <c r="O1316" s="22" t="s">
        <v>1098</v>
      </c>
      <c r="P1316" s="22"/>
      <c r="Q1316" s="19" t="s">
        <v>33</v>
      </c>
      <c r="R1316" s="19" t="s">
        <v>34</v>
      </c>
      <c r="S1316" s="19" t="s">
        <v>1102</v>
      </c>
    </row>
    <row r="1317" s="4" customFormat="1" ht="31" customHeight="1" spans="1:19">
      <c r="A1317" s="15">
        <v>21</v>
      </c>
      <c r="B1317" s="15" t="s">
        <v>2887</v>
      </c>
      <c r="C1317" s="15" t="s">
        <v>2917</v>
      </c>
      <c r="D1317" s="22" t="s">
        <v>1098</v>
      </c>
      <c r="E1317" s="20" t="s">
        <v>405</v>
      </c>
      <c r="F1317" s="19" t="s">
        <v>41</v>
      </c>
      <c r="G1317" s="22" t="s">
        <v>201</v>
      </c>
      <c r="H1317" s="19" t="s">
        <v>34</v>
      </c>
      <c r="I1317" s="19" t="s">
        <v>2900</v>
      </c>
      <c r="J1317" s="19">
        <v>50</v>
      </c>
      <c r="K1317" s="19" t="s">
        <v>2900</v>
      </c>
      <c r="L1317" s="19">
        <v>50</v>
      </c>
      <c r="M1317" s="22" t="s">
        <v>1098</v>
      </c>
      <c r="N1317" s="22" t="s">
        <v>1098</v>
      </c>
      <c r="O1317" s="22" t="s">
        <v>1098</v>
      </c>
      <c r="P1317" s="22"/>
      <c r="Q1317" s="19" t="s">
        <v>33</v>
      </c>
      <c r="R1317" s="19" t="s">
        <v>34</v>
      </c>
      <c r="S1317" s="19" t="s">
        <v>1102</v>
      </c>
    </row>
    <row r="1318" s="4" customFormat="1" ht="31" customHeight="1" spans="1:19">
      <c r="A1318" s="15">
        <v>22</v>
      </c>
      <c r="B1318" s="15" t="s">
        <v>2887</v>
      </c>
      <c r="C1318" s="15" t="s">
        <v>2918</v>
      </c>
      <c r="D1318" s="22" t="s">
        <v>1098</v>
      </c>
      <c r="E1318" s="20" t="s">
        <v>405</v>
      </c>
      <c r="F1318" s="19" t="s">
        <v>41</v>
      </c>
      <c r="G1318" s="22" t="s">
        <v>511</v>
      </c>
      <c r="H1318" s="19" t="s">
        <v>34</v>
      </c>
      <c r="I1318" s="19" t="s">
        <v>2900</v>
      </c>
      <c r="J1318" s="19">
        <v>50</v>
      </c>
      <c r="K1318" s="19" t="s">
        <v>2900</v>
      </c>
      <c r="L1318" s="19">
        <v>50</v>
      </c>
      <c r="M1318" s="22" t="s">
        <v>1098</v>
      </c>
      <c r="N1318" s="22" t="s">
        <v>1098</v>
      </c>
      <c r="O1318" s="22" t="s">
        <v>1098</v>
      </c>
      <c r="P1318" s="22"/>
      <c r="Q1318" s="19" t="s">
        <v>33</v>
      </c>
      <c r="R1318" s="19" t="s">
        <v>34</v>
      </c>
      <c r="S1318" s="19" t="s">
        <v>1102</v>
      </c>
    </row>
    <row r="1319" s="4" customFormat="1" ht="31" customHeight="1" spans="1:19">
      <c r="A1319" s="15">
        <v>23</v>
      </c>
      <c r="B1319" s="15" t="s">
        <v>2887</v>
      </c>
      <c r="C1319" s="15" t="s">
        <v>2919</v>
      </c>
      <c r="D1319" s="22" t="s">
        <v>1098</v>
      </c>
      <c r="E1319" s="20" t="s">
        <v>405</v>
      </c>
      <c r="F1319" s="19" t="s">
        <v>41</v>
      </c>
      <c r="G1319" s="22" t="s">
        <v>514</v>
      </c>
      <c r="H1319" s="19" t="s">
        <v>34</v>
      </c>
      <c r="I1319" s="19" t="s">
        <v>2900</v>
      </c>
      <c r="J1319" s="19">
        <v>50</v>
      </c>
      <c r="K1319" s="19" t="s">
        <v>2900</v>
      </c>
      <c r="L1319" s="19">
        <v>50</v>
      </c>
      <c r="M1319" s="22" t="s">
        <v>1098</v>
      </c>
      <c r="N1319" s="22" t="s">
        <v>1098</v>
      </c>
      <c r="O1319" s="22" t="s">
        <v>1098</v>
      </c>
      <c r="P1319" s="22"/>
      <c r="Q1319" s="19" t="s">
        <v>33</v>
      </c>
      <c r="R1319" s="19" t="s">
        <v>34</v>
      </c>
      <c r="S1319" s="19" t="s">
        <v>1102</v>
      </c>
    </row>
    <row r="1320" s="4" customFormat="1" ht="31" customHeight="1" spans="1:19">
      <c r="A1320" s="15">
        <v>24</v>
      </c>
      <c r="B1320" s="15" t="s">
        <v>2887</v>
      </c>
      <c r="C1320" s="15" t="s">
        <v>2920</v>
      </c>
      <c r="D1320" s="22" t="s">
        <v>1098</v>
      </c>
      <c r="E1320" s="20" t="s">
        <v>405</v>
      </c>
      <c r="F1320" s="19" t="s">
        <v>41</v>
      </c>
      <c r="G1320" s="22" t="s">
        <v>517</v>
      </c>
      <c r="H1320" s="19" t="s">
        <v>34</v>
      </c>
      <c r="I1320" s="19" t="s">
        <v>2900</v>
      </c>
      <c r="J1320" s="19">
        <v>50</v>
      </c>
      <c r="K1320" s="19" t="s">
        <v>2900</v>
      </c>
      <c r="L1320" s="19">
        <v>50</v>
      </c>
      <c r="M1320" s="22" t="s">
        <v>1098</v>
      </c>
      <c r="N1320" s="22" t="s">
        <v>1098</v>
      </c>
      <c r="O1320" s="22" t="s">
        <v>1098</v>
      </c>
      <c r="P1320" s="22"/>
      <c r="Q1320" s="19" t="s">
        <v>33</v>
      </c>
      <c r="R1320" s="19" t="s">
        <v>34</v>
      </c>
      <c r="S1320" s="19" t="s">
        <v>1102</v>
      </c>
    </row>
    <row r="1321" s="4" customFormat="1" ht="31" customHeight="1" spans="1:19">
      <c r="A1321" s="15">
        <v>25</v>
      </c>
      <c r="B1321" s="15" t="s">
        <v>2887</v>
      </c>
      <c r="C1321" s="15" t="s">
        <v>2921</v>
      </c>
      <c r="D1321" s="22" t="s">
        <v>1098</v>
      </c>
      <c r="E1321" s="20" t="s">
        <v>405</v>
      </c>
      <c r="F1321" s="19" t="s">
        <v>41</v>
      </c>
      <c r="G1321" s="22" t="s">
        <v>520</v>
      </c>
      <c r="H1321" s="19" t="s">
        <v>34</v>
      </c>
      <c r="I1321" s="19" t="s">
        <v>2900</v>
      </c>
      <c r="J1321" s="19">
        <v>50</v>
      </c>
      <c r="K1321" s="19" t="s">
        <v>2900</v>
      </c>
      <c r="L1321" s="19">
        <v>50</v>
      </c>
      <c r="M1321" s="22" t="s">
        <v>1098</v>
      </c>
      <c r="N1321" s="22" t="s">
        <v>1098</v>
      </c>
      <c r="O1321" s="22" t="s">
        <v>1098</v>
      </c>
      <c r="P1321" s="22"/>
      <c r="Q1321" s="19" t="s">
        <v>33</v>
      </c>
      <c r="R1321" s="19" t="s">
        <v>34</v>
      </c>
      <c r="S1321" s="19" t="s">
        <v>1102</v>
      </c>
    </row>
    <row r="1322" s="4" customFormat="1" ht="31" customHeight="1" spans="1:19">
      <c r="A1322" s="15">
        <v>26</v>
      </c>
      <c r="B1322" s="15" t="s">
        <v>2887</v>
      </c>
      <c r="C1322" s="15" t="s">
        <v>2922</v>
      </c>
      <c r="D1322" s="22" t="s">
        <v>1098</v>
      </c>
      <c r="E1322" s="20" t="s">
        <v>405</v>
      </c>
      <c r="F1322" s="19" t="s">
        <v>41</v>
      </c>
      <c r="G1322" s="22" t="s">
        <v>522</v>
      </c>
      <c r="H1322" s="19" t="s">
        <v>34</v>
      </c>
      <c r="I1322" s="19" t="s">
        <v>2900</v>
      </c>
      <c r="J1322" s="19">
        <v>50</v>
      </c>
      <c r="K1322" s="19" t="s">
        <v>2900</v>
      </c>
      <c r="L1322" s="19">
        <v>50</v>
      </c>
      <c r="M1322" s="22" t="s">
        <v>1098</v>
      </c>
      <c r="N1322" s="22" t="s">
        <v>1098</v>
      </c>
      <c r="O1322" s="22" t="s">
        <v>1098</v>
      </c>
      <c r="P1322" s="22"/>
      <c r="Q1322" s="19" t="s">
        <v>33</v>
      </c>
      <c r="R1322" s="19" t="s">
        <v>34</v>
      </c>
      <c r="S1322" s="19" t="s">
        <v>1102</v>
      </c>
    </row>
    <row r="1323" s="4" customFormat="1" ht="31" customHeight="1" spans="1:19">
      <c r="A1323" s="15">
        <v>27</v>
      </c>
      <c r="B1323" s="15" t="s">
        <v>2887</v>
      </c>
      <c r="C1323" s="15" t="s">
        <v>2923</v>
      </c>
      <c r="D1323" s="22" t="s">
        <v>1098</v>
      </c>
      <c r="E1323" s="20" t="s">
        <v>405</v>
      </c>
      <c r="F1323" s="19" t="s">
        <v>51</v>
      </c>
      <c r="G1323" s="22" t="s">
        <v>52</v>
      </c>
      <c r="H1323" s="19" t="s">
        <v>34</v>
      </c>
      <c r="I1323" s="19" t="s">
        <v>2900</v>
      </c>
      <c r="J1323" s="19">
        <v>50</v>
      </c>
      <c r="K1323" s="19" t="s">
        <v>2900</v>
      </c>
      <c r="L1323" s="19">
        <v>50</v>
      </c>
      <c r="M1323" s="22" t="s">
        <v>1098</v>
      </c>
      <c r="N1323" s="22" t="s">
        <v>1098</v>
      </c>
      <c r="O1323" s="22" t="s">
        <v>1098</v>
      </c>
      <c r="P1323" s="22"/>
      <c r="Q1323" s="19" t="s">
        <v>33</v>
      </c>
      <c r="R1323" s="19" t="s">
        <v>34</v>
      </c>
      <c r="S1323" s="19" t="s">
        <v>1102</v>
      </c>
    </row>
    <row r="1324" s="4" customFormat="1" ht="31" customHeight="1" spans="1:19">
      <c r="A1324" s="15">
        <v>28</v>
      </c>
      <c r="B1324" s="15" t="s">
        <v>2887</v>
      </c>
      <c r="C1324" s="15" t="s">
        <v>2924</v>
      </c>
      <c r="D1324" s="22" t="s">
        <v>1098</v>
      </c>
      <c r="E1324" s="20" t="s">
        <v>405</v>
      </c>
      <c r="F1324" s="19" t="s">
        <v>51</v>
      </c>
      <c r="G1324" s="22" t="s">
        <v>221</v>
      </c>
      <c r="H1324" s="19" t="s">
        <v>34</v>
      </c>
      <c r="I1324" s="19" t="s">
        <v>2900</v>
      </c>
      <c r="J1324" s="19">
        <v>50</v>
      </c>
      <c r="K1324" s="19" t="s">
        <v>2900</v>
      </c>
      <c r="L1324" s="19">
        <v>50</v>
      </c>
      <c r="M1324" s="22" t="s">
        <v>1098</v>
      </c>
      <c r="N1324" s="22" t="s">
        <v>1098</v>
      </c>
      <c r="O1324" s="22" t="s">
        <v>1098</v>
      </c>
      <c r="P1324" s="22"/>
      <c r="Q1324" s="19" t="s">
        <v>33</v>
      </c>
      <c r="R1324" s="19" t="s">
        <v>34</v>
      </c>
      <c r="S1324" s="19" t="s">
        <v>1102</v>
      </c>
    </row>
    <row r="1325" s="4" customFormat="1" ht="31" customHeight="1" spans="1:19">
      <c r="A1325" s="15">
        <v>29</v>
      </c>
      <c r="B1325" s="15" t="s">
        <v>2887</v>
      </c>
      <c r="C1325" s="15" t="s">
        <v>2925</v>
      </c>
      <c r="D1325" s="22" t="s">
        <v>1098</v>
      </c>
      <c r="E1325" s="20" t="s">
        <v>405</v>
      </c>
      <c r="F1325" s="19" t="s">
        <v>51</v>
      </c>
      <c r="G1325" s="22" t="s">
        <v>224</v>
      </c>
      <c r="H1325" s="19" t="s">
        <v>34</v>
      </c>
      <c r="I1325" s="19" t="s">
        <v>2900</v>
      </c>
      <c r="J1325" s="19">
        <v>50</v>
      </c>
      <c r="K1325" s="19" t="s">
        <v>2900</v>
      </c>
      <c r="L1325" s="19">
        <v>50</v>
      </c>
      <c r="M1325" s="22" t="s">
        <v>1098</v>
      </c>
      <c r="N1325" s="22" t="s">
        <v>1098</v>
      </c>
      <c r="O1325" s="22" t="s">
        <v>1098</v>
      </c>
      <c r="P1325" s="22"/>
      <c r="Q1325" s="19" t="s">
        <v>33</v>
      </c>
      <c r="R1325" s="19" t="s">
        <v>34</v>
      </c>
      <c r="S1325" s="19" t="s">
        <v>1102</v>
      </c>
    </row>
    <row r="1326" s="4" customFormat="1" ht="31" customHeight="1" spans="1:19">
      <c r="A1326" s="15">
        <v>30</v>
      </c>
      <c r="B1326" s="15" t="s">
        <v>2887</v>
      </c>
      <c r="C1326" s="15" t="s">
        <v>2926</v>
      </c>
      <c r="D1326" s="22" t="s">
        <v>1098</v>
      </c>
      <c r="E1326" s="20" t="s">
        <v>405</v>
      </c>
      <c r="F1326" s="19" t="s">
        <v>51</v>
      </c>
      <c r="G1326" s="22" t="s">
        <v>293</v>
      </c>
      <c r="H1326" s="19" t="s">
        <v>34</v>
      </c>
      <c r="I1326" s="19" t="s">
        <v>2900</v>
      </c>
      <c r="J1326" s="19">
        <v>50</v>
      </c>
      <c r="K1326" s="19" t="s">
        <v>2900</v>
      </c>
      <c r="L1326" s="19">
        <v>50</v>
      </c>
      <c r="M1326" s="22" t="s">
        <v>1098</v>
      </c>
      <c r="N1326" s="22" t="s">
        <v>1098</v>
      </c>
      <c r="O1326" s="22" t="s">
        <v>1098</v>
      </c>
      <c r="P1326" s="22"/>
      <c r="Q1326" s="19" t="s">
        <v>33</v>
      </c>
      <c r="R1326" s="19" t="s">
        <v>34</v>
      </c>
      <c r="S1326" s="19" t="s">
        <v>1102</v>
      </c>
    </row>
    <row r="1327" s="4" customFormat="1" ht="31" customHeight="1" spans="1:19">
      <c r="A1327" s="15">
        <v>31</v>
      </c>
      <c r="B1327" s="15" t="s">
        <v>2887</v>
      </c>
      <c r="C1327" s="15" t="s">
        <v>2927</v>
      </c>
      <c r="D1327" s="22" t="s">
        <v>1098</v>
      </c>
      <c r="E1327" s="20" t="s">
        <v>405</v>
      </c>
      <c r="F1327" s="19" t="s">
        <v>46</v>
      </c>
      <c r="G1327" s="22" t="s">
        <v>430</v>
      </c>
      <c r="H1327" s="19" t="s">
        <v>34</v>
      </c>
      <c r="I1327" s="19" t="s">
        <v>2900</v>
      </c>
      <c r="J1327" s="19">
        <v>50</v>
      </c>
      <c r="K1327" s="19" t="s">
        <v>2900</v>
      </c>
      <c r="L1327" s="19">
        <v>50</v>
      </c>
      <c r="M1327" s="22" t="s">
        <v>1098</v>
      </c>
      <c r="N1327" s="22" t="s">
        <v>1098</v>
      </c>
      <c r="O1327" s="22" t="s">
        <v>1098</v>
      </c>
      <c r="P1327" s="22"/>
      <c r="Q1327" s="19" t="s">
        <v>33</v>
      </c>
      <c r="R1327" s="19" t="s">
        <v>34</v>
      </c>
      <c r="S1327" s="19" t="s">
        <v>1102</v>
      </c>
    </row>
    <row r="1328" s="4" customFormat="1" ht="31" customHeight="1" spans="1:19">
      <c r="A1328" s="15">
        <v>32</v>
      </c>
      <c r="B1328" s="15" t="s">
        <v>2887</v>
      </c>
      <c r="C1328" s="15" t="s">
        <v>2928</v>
      </c>
      <c r="D1328" s="22" t="s">
        <v>1098</v>
      </c>
      <c r="E1328" s="20" t="s">
        <v>405</v>
      </c>
      <c r="F1328" s="19" t="s">
        <v>46</v>
      </c>
      <c r="G1328" s="22" t="s">
        <v>433</v>
      </c>
      <c r="H1328" s="19" t="s">
        <v>34</v>
      </c>
      <c r="I1328" s="19" t="s">
        <v>2900</v>
      </c>
      <c r="J1328" s="19">
        <v>50</v>
      </c>
      <c r="K1328" s="19" t="s">
        <v>2900</v>
      </c>
      <c r="L1328" s="19">
        <v>50</v>
      </c>
      <c r="M1328" s="22" t="s">
        <v>1098</v>
      </c>
      <c r="N1328" s="22" t="s">
        <v>1098</v>
      </c>
      <c r="O1328" s="22" t="s">
        <v>1098</v>
      </c>
      <c r="P1328" s="22"/>
      <c r="Q1328" s="19" t="s">
        <v>33</v>
      </c>
      <c r="R1328" s="19" t="s">
        <v>34</v>
      </c>
      <c r="S1328" s="19" t="s">
        <v>1102</v>
      </c>
    </row>
    <row r="1329" s="4" customFormat="1" ht="31" customHeight="1" spans="1:19">
      <c r="A1329" s="15">
        <v>33</v>
      </c>
      <c r="B1329" s="15" t="s">
        <v>2887</v>
      </c>
      <c r="C1329" s="15" t="s">
        <v>2929</v>
      </c>
      <c r="D1329" s="22" t="s">
        <v>1098</v>
      </c>
      <c r="E1329" s="20" t="s">
        <v>405</v>
      </c>
      <c r="F1329" s="19" t="s">
        <v>120</v>
      </c>
      <c r="G1329" s="22" t="s">
        <v>2930</v>
      </c>
      <c r="H1329" s="19" t="s">
        <v>34</v>
      </c>
      <c r="I1329" s="19" t="s">
        <v>2900</v>
      </c>
      <c r="J1329" s="19">
        <v>50</v>
      </c>
      <c r="K1329" s="19" t="s">
        <v>2900</v>
      </c>
      <c r="L1329" s="19">
        <v>50</v>
      </c>
      <c r="M1329" s="22" t="s">
        <v>1098</v>
      </c>
      <c r="N1329" s="22" t="s">
        <v>1098</v>
      </c>
      <c r="O1329" s="22" t="s">
        <v>1098</v>
      </c>
      <c r="P1329" s="22"/>
      <c r="Q1329" s="19" t="s">
        <v>33</v>
      </c>
      <c r="R1329" s="19" t="s">
        <v>34</v>
      </c>
      <c r="S1329" s="19" t="s">
        <v>1102</v>
      </c>
    </row>
    <row r="1330" s="4" customFormat="1" ht="31" customHeight="1" spans="1:19">
      <c r="A1330" s="15">
        <v>34</v>
      </c>
      <c r="B1330" s="15" t="s">
        <v>2887</v>
      </c>
      <c r="C1330" s="15" t="s">
        <v>2931</v>
      </c>
      <c r="D1330" s="22" t="s">
        <v>1098</v>
      </c>
      <c r="E1330" s="20" t="s">
        <v>405</v>
      </c>
      <c r="F1330" s="19" t="s">
        <v>120</v>
      </c>
      <c r="G1330" s="22" t="s">
        <v>121</v>
      </c>
      <c r="H1330" s="19" t="s">
        <v>34</v>
      </c>
      <c r="I1330" s="19" t="s">
        <v>2900</v>
      </c>
      <c r="J1330" s="19">
        <v>50</v>
      </c>
      <c r="K1330" s="19" t="s">
        <v>2900</v>
      </c>
      <c r="L1330" s="19">
        <v>50</v>
      </c>
      <c r="M1330" s="22" t="s">
        <v>1098</v>
      </c>
      <c r="N1330" s="22" t="s">
        <v>1098</v>
      </c>
      <c r="O1330" s="22" t="s">
        <v>1098</v>
      </c>
      <c r="P1330" s="22"/>
      <c r="Q1330" s="19" t="s">
        <v>33</v>
      </c>
      <c r="R1330" s="19" t="s">
        <v>34</v>
      </c>
      <c r="S1330" s="19" t="s">
        <v>1102</v>
      </c>
    </row>
    <row r="1331" s="4" customFormat="1" ht="31" customHeight="1" spans="1:19">
      <c r="A1331" s="15">
        <v>35</v>
      </c>
      <c r="B1331" s="15" t="s">
        <v>2887</v>
      </c>
      <c r="C1331" s="15" t="s">
        <v>2932</v>
      </c>
      <c r="D1331" s="22" t="s">
        <v>1098</v>
      </c>
      <c r="E1331" s="20" t="s">
        <v>405</v>
      </c>
      <c r="F1331" s="19" t="s">
        <v>120</v>
      </c>
      <c r="G1331" s="22" t="s">
        <v>547</v>
      </c>
      <c r="H1331" s="19" t="s">
        <v>34</v>
      </c>
      <c r="I1331" s="19" t="s">
        <v>2900</v>
      </c>
      <c r="J1331" s="19">
        <v>50</v>
      </c>
      <c r="K1331" s="19" t="s">
        <v>2900</v>
      </c>
      <c r="L1331" s="19">
        <v>50</v>
      </c>
      <c r="M1331" s="22" t="s">
        <v>1098</v>
      </c>
      <c r="N1331" s="22" t="s">
        <v>1098</v>
      </c>
      <c r="O1331" s="22" t="s">
        <v>1098</v>
      </c>
      <c r="P1331" s="22"/>
      <c r="Q1331" s="19" t="s">
        <v>33</v>
      </c>
      <c r="R1331" s="19" t="s">
        <v>34</v>
      </c>
      <c r="S1331" s="19" t="s">
        <v>1102</v>
      </c>
    </row>
    <row r="1332" s="4" customFormat="1" ht="31" customHeight="1" spans="1:19">
      <c r="A1332" s="15">
        <v>36</v>
      </c>
      <c r="B1332" s="15" t="s">
        <v>2887</v>
      </c>
      <c r="C1332" s="15" t="s">
        <v>2933</v>
      </c>
      <c r="D1332" s="22" t="s">
        <v>1098</v>
      </c>
      <c r="E1332" s="20" t="s">
        <v>405</v>
      </c>
      <c r="F1332" s="19" t="s">
        <v>120</v>
      </c>
      <c r="G1332" s="22" t="s">
        <v>127</v>
      </c>
      <c r="H1332" s="19" t="s">
        <v>34</v>
      </c>
      <c r="I1332" s="19" t="s">
        <v>2900</v>
      </c>
      <c r="J1332" s="19">
        <v>50</v>
      </c>
      <c r="K1332" s="19" t="s">
        <v>2900</v>
      </c>
      <c r="L1332" s="19">
        <v>50</v>
      </c>
      <c r="M1332" s="22" t="s">
        <v>1098</v>
      </c>
      <c r="N1332" s="22" t="s">
        <v>1098</v>
      </c>
      <c r="O1332" s="22" t="s">
        <v>1098</v>
      </c>
      <c r="P1332" s="22"/>
      <c r="Q1332" s="19" t="s">
        <v>33</v>
      </c>
      <c r="R1332" s="19" t="s">
        <v>34</v>
      </c>
      <c r="S1332" s="19" t="s">
        <v>1102</v>
      </c>
    </row>
    <row r="1333" s="4" customFormat="1" ht="31" customHeight="1" spans="1:19">
      <c r="A1333" s="15">
        <v>37</v>
      </c>
      <c r="B1333" s="15" t="s">
        <v>2887</v>
      </c>
      <c r="C1333" s="15" t="s">
        <v>2934</v>
      </c>
      <c r="D1333" s="22" t="s">
        <v>1098</v>
      </c>
      <c r="E1333" s="20" t="s">
        <v>405</v>
      </c>
      <c r="F1333" s="19" t="s">
        <v>120</v>
      </c>
      <c r="G1333" s="22" t="s">
        <v>130</v>
      </c>
      <c r="H1333" s="19" t="s">
        <v>34</v>
      </c>
      <c r="I1333" s="19" t="s">
        <v>2900</v>
      </c>
      <c r="J1333" s="19">
        <v>50</v>
      </c>
      <c r="K1333" s="19" t="s">
        <v>2900</v>
      </c>
      <c r="L1333" s="19">
        <v>50</v>
      </c>
      <c r="M1333" s="22" t="s">
        <v>1098</v>
      </c>
      <c r="N1333" s="22" t="s">
        <v>1098</v>
      </c>
      <c r="O1333" s="22" t="s">
        <v>1098</v>
      </c>
      <c r="P1333" s="22"/>
      <c r="Q1333" s="19" t="s">
        <v>33</v>
      </c>
      <c r="R1333" s="19" t="s">
        <v>34</v>
      </c>
      <c r="S1333" s="19" t="s">
        <v>1102</v>
      </c>
    </row>
    <row r="1334" s="4" customFormat="1" ht="31" customHeight="1" spans="1:19">
      <c r="A1334" s="15">
        <v>38</v>
      </c>
      <c r="B1334" s="15" t="s">
        <v>2887</v>
      </c>
      <c r="C1334" s="15" t="s">
        <v>2935</v>
      </c>
      <c r="D1334" s="22" t="s">
        <v>1098</v>
      </c>
      <c r="E1334" s="20" t="s">
        <v>405</v>
      </c>
      <c r="F1334" s="19" t="s">
        <v>120</v>
      </c>
      <c r="G1334" s="22" t="s">
        <v>552</v>
      </c>
      <c r="H1334" s="19" t="s">
        <v>34</v>
      </c>
      <c r="I1334" s="19" t="s">
        <v>2900</v>
      </c>
      <c r="J1334" s="19">
        <v>50</v>
      </c>
      <c r="K1334" s="19" t="s">
        <v>2900</v>
      </c>
      <c r="L1334" s="19">
        <v>50</v>
      </c>
      <c r="M1334" s="22" t="s">
        <v>1098</v>
      </c>
      <c r="N1334" s="22" t="s">
        <v>1098</v>
      </c>
      <c r="O1334" s="22" t="s">
        <v>1098</v>
      </c>
      <c r="P1334" s="22"/>
      <c r="Q1334" s="19" t="s">
        <v>33</v>
      </c>
      <c r="R1334" s="19" t="s">
        <v>34</v>
      </c>
      <c r="S1334" s="19" t="s">
        <v>1102</v>
      </c>
    </row>
    <row r="1335" s="4" customFormat="1" ht="31" customHeight="1" spans="1:19">
      <c r="A1335" s="15">
        <v>39</v>
      </c>
      <c r="B1335" s="15" t="s">
        <v>2887</v>
      </c>
      <c r="C1335" s="15" t="s">
        <v>2936</v>
      </c>
      <c r="D1335" s="22" t="s">
        <v>1098</v>
      </c>
      <c r="E1335" s="20" t="s">
        <v>405</v>
      </c>
      <c r="F1335" s="19" t="s">
        <v>28</v>
      </c>
      <c r="G1335" s="22" t="s">
        <v>511</v>
      </c>
      <c r="H1335" s="19" t="s">
        <v>34</v>
      </c>
      <c r="I1335" s="19" t="s">
        <v>2900</v>
      </c>
      <c r="J1335" s="19">
        <v>50</v>
      </c>
      <c r="K1335" s="19" t="s">
        <v>2900</v>
      </c>
      <c r="L1335" s="19">
        <v>50</v>
      </c>
      <c r="M1335" s="22" t="s">
        <v>1098</v>
      </c>
      <c r="N1335" s="22" t="s">
        <v>1098</v>
      </c>
      <c r="O1335" s="22" t="s">
        <v>1098</v>
      </c>
      <c r="P1335" s="22"/>
      <c r="Q1335" s="19" t="s">
        <v>33</v>
      </c>
      <c r="R1335" s="19" t="s">
        <v>34</v>
      </c>
      <c r="S1335" s="19" t="s">
        <v>1102</v>
      </c>
    </row>
    <row r="1336" s="1" customFormat="1" ht="48" customHeight="1" spans="1:19">
      <c r="A1336" s="15">
        <v>40</v>
      </c>
      <c r="B1336" s="15" t="s">
        <v>2887</v>
      </c>
      <c r="C1336" s="15" t="s">
        <v>2937</v>
      </c>
      <c r="D1336" s="22" t="s">
        <v>1098</v>
      </c>
      <c r="E1336" s="19" t="s">
        <v>189</v>
      </c>
      <c r="F1336" s="19" t="s">
        <v>41</v>
      </c>
      <c r="G1336" s="19" t="s">
        <v>665</v>
      </c>
      <c r="H1336" s="19" t="s">
        <v>34</v>
      </c>
      <c r="I1336" s="19" t="s">
        <v>2938</v>
      </c>
      <c r="J1336" s="22">
        <v>10</v>
      </c>
      <c r="K1336" s="19" t="s">
        <v>656</v>
      </c>
      <c r="L1336" s="22">
        <v>10</v>
      </c>
      <c r="M1336" s="22" t="s">
        <v>1098</v>
      </c>
      <c r="N1336" s="22" t="s">
        <v>1098</v>
      </c>
      <c r="O1336" s="22" t="s">
        <v>1098</v>
      </c>
      <c r="P1336" s="22"/>
      <c r="Q1336" s="19" t="s">
        <v>33</v>
      </c>
      <c r="R1336" s="19" t="s">
        <v>34</v>
      </c>
      <c r="S1336" s="19" t="s">
        <v>1102</v>
      </c>
    </row>
    <row r="1337" s="1" customFormat="1" ht="35" customHeight="1" spans="1:19">
      <c r="A1337" s="15">
        <v>41</v>
      </c>
      <c r="B1337" s="15" t="s">
        <v>2887</v>
      </c>
      <c r="C1337" s="15" t="s">
        <v>2939</v>
      </c>
      <c r="D1337" s="29" t="s">
        <v>1098</v>
      </c>
      <c r="E1337" s="19" t="s">
        <v>405</v>
      </c>
      <c r="F1337" s="19" t="s">
        <v>648</v>
      </c>
      <c r="G1337" s="19" t="s">
        <v>34</v>
      </c>
      <c r="H1337" s="19" t="s">
        <v>34</v>
      </c>
      <c r="I1337" s="19" t="s">
        <v>2940</v>
      </c>
      <c r="J1337" s="19">
        <v>165.85</v>
      </c>
      <c r="K1337" s="19" t="s">
        <v>2900</v>
      </c>
      <c r="L1337" s="19">
        <v>165.85</v>
      </c>
      <c r="M1337" s="22" t="s">
        <v>1098</v>
      </c>
      <c r="N1337" s="29" t="s">
        <v>1098</v>
      </c>
      <c r="O1337" s="22" t="s">
        <v>1098</v>
      </c>
      <c r="P1337" s="22"/>
      <c r="Q1337" s="19" t="s">
        <v>33</v>
      </c>
      <c r="R1337" s="19" t="s">
        <v>34</v>
      </c>
      <c r="S1337" s="19" t="s">
        <v>1102</v>
      </c>
    </row>
    <row r="1338" s="1" customFormat="1" ht="35" customHeight="1" spans="1:19">
      <c r="A1338" s="15">
        <v>42</v>
      </c>
      <c r="B1338" s="15" t="s">
        <v>2887</v>
      </c>
      <c r="C1338" s="15" t="s">
        <v>2941</v>
      </c>
      <c r="D1338" s="22" t="s">
        <v>1098</v>
      </c>
      <c r="E1338" s="19" t="s">
        <v>405</v>
      </c>
      <c r="F1338" s="19" t="s">
        <v>51</v>
      </c>
      <c r="G1338" s="19" t="s">
        <v>2942</v>
      </c>
      <c r="H1338" s="19" t="s">
        <v>34</v>
      </c>
      <c r="I1338" s="19" t="s">
        <v>2943</v>
      </c>
      <c r="J1338" s="19">
        <v>40</v>
      </c>
      <c r="K1338" s="19" t="s">
        <v>653</v>
      </c>
      <c r="L1338" s="19">
        <v>40</v>
      </c>
      <c r="M1338" s="22" t="s">
        <v>1098</v>
      </c>
      <c r="N1338" s="22" t="s">
        <v>1098</v>
      </c>
      <c r="O1338" s="22" t="s">
        <v>1098</v>
      </c>
      <c r="P1338" s="22"/>
      <c r="Q1338" s="19" t="s">
        <v>33</v>
      </c>
      <c r="R1338" s="19" t="s">
        <v>34</v>
      </c>
      <c r="S1338" s="19" t="s">
        <v>1102</v>
      </c>
    </row>
    <row r="1339" s="1" customFormat="1" ht="35" customHeight="1" spans="1:19">
      <c r="A1339" s="15">
        <v>43</v>
      </c>
      <c r="B1339" s="15" t="s">
        <v>2887</v>
      </c>
      <c r="C1339" s="15" t="s">
        <v>2944</v>
      </c>
      <c r="D1339" s="22" t="s">
        <v>1098</v>
      </c>
      <c r="E1339" s="19" t="s">
        <v>405</v>
      </c>
      <c r="F1339" s="19" t="s">
        <v>36</v>
      </c>
      <c r="G1339" s="19" t="s">
        <v>34</v>
      </c>
      <c r="H1339" s="19" t="s">
        <v>34</v>
      </c>
      <c r="I1339" s="19" t="s">
        <v>2945</v>
      </c>
      <c r="J1339" s="19">
        <v>15</v>
      </c>
      <c r="K1339" s="19" t="s">
        <v>2946</v>
      </c>
      <c r="L1339" s="21">
        <v>15</v>
      </c>
      <c r="M1339" s="22" t="s">
        <v>1098</v>
      </c>
      <c r="N1339" s="22" t="s">
        <v>1098</v>
      </c>
      <c r="O1339" s="22" t="s">
        <v>1098</v>
      </c>
      <c r="P1339" s="22"/>
      <c r="Q1339" s="19" t="s">
        <v>33</v>
      </c>
      <c r="R1339" s="22" t="s">
        <v>34</v>
      </c>
      <c r="S1339" s="19" t="s">
        <v>1102</v>
      </c>
    </row>
    <row r="1340" s="1" customFormat="1" ht="47" customHeight="1" spans="1:19">
      <c r="A1340" s="15">
        <v>44</v>
      </c>
      <c r="B1340" s="15" t="s">
        <v>2887</v>
      </c>
      <c r="C1340" s="15" t="s">
        <v>2947</v>
      </c>
      <c r="D1340" s="22" t="s">
        <v>1098</v>
      </c>
      <c r="E1340" s="19" t="s">
        <v>850</v>
      </c>
      <c r="F1340" s="19" t="s">
        <v>2948</v>
      </c>
      <c r="G1340" s="19" t="s">
        <v>34</v>
      </c>
      <c r="H1340" s="19" t="s">
        <v>34</v>
      </c>
      <c r="I1340" s="19" t="s">
        <v>2949</v>
      </c>
      <c r="J1340" s="19">
        <v>124</v>
      </c>
      <c r="K1340" s="19" t="s">
        <v>2900</v>
      </c>
      <c r="L1340" s="19">
        <v>124.5</v>
      </c>
      <c r="M1340" s="22" t="s">
        <v>1098</v>
      </c>
      <c r="N1340" s="29" t="s">
        <v>1098</v>
      </c>
      <c r="O1340" s="22" t="s">
        <v>1098</v>
      </c>
      <c r="P1340" s="22"/>
      <c r="Q1340" s="19" t="s">
        <v>33</v>
      </c>
      <c r="R1340" s="19" t="s">
        <v>34</v>
      </c>
      <c r="S1340" s="19" t="s">
        <v>1102</v>
      </c>
    </row>
    <row r="1341" s="1" customFormat="1" ht="63" customHeight="1" spans="1:19">
      <c r="A1341" s="15">
        <v>45</v>
      </c>
      <c r="B1341" s="15" t="s">
        <v>2887</v>
      </c>
      <c r="C1341" s="15" t="s">
        <v>2950</v>
      </c>
      <c r="D1341" s="22" t="s">
        <v>1098</v>
      </c>
      <c r="E1341" s="19" t="s">
        <v>850</v>
      </c>
      <c r="F1341" s="19" t="s">
        <v>648</v>
      </c>
      <c r="G1341" s="19" t="s">
        <v>34</v>
      </c>
      <c r="H1341" s="19" t="s">
        <v>34</v>
      </c>
      <c r="I1341" s="19" t="s">
        <v>2951</v>
      </c>
      <c r="J1341" s="19">
        <v>50</v>
      </c>
      <c r="K1341" s="19" t="s">
        <v>1646</v>
      </c>
      <c r="L1341" s="19">
        <v>100</v>
      </c>
      <c r="M1341" s="22" t="s">
        <v>1098</v>
      </c>
      <c r="N1341" s="22" t="s">
        <v>1098</v>
      </c>
      <c r="O1341" s="22" t="s">
        <v>1098</v>
      </c>
      <c r="P1341" s="22"/>
      <c r="Q1341" s="19" t="s">
        <v>33</v>
      </c>
      <c r="R1341" s="19" t="s">
        <v>34</v>
      </c>
      <c r="S1341" s="19" t="s">
        <v>1102</v>
      </c>
    </row>
    <row r="1342" s="1" customFormat="1" ht="49" customHeight="1" spans="1:19">
      <c r="A1342" s="15">
        <v>46</v>
      </c>
      <c r="B1342" s="15" t="s">
        <v>2887</v>
      </c>
      <c r="C1342" s="15" t="s">
        <v>2952</v>
      </c>
      <c r="D1342" s="16" t="s">
        <v>1098</v>
      </c>
      <c r="E1342" s="19" t="s">
        <v>734</v>
      </c>
      <c r="F1342" s="19" t="s">
        <v>64</v>
      </c>
      <c r="G1342" s="19" t="s">
        <v>433</v>
      </c>
      <c r="H1342" s="19" t="s">
        <v>34</v>
      </c>
      <c r="I1342" s="19" t="s">
        <v>2953</v>
      </c>
      <c r="J1342" s="19">
        <v>20</v>
      </c>
      <c r="K1342" s="19" t="s">
        <v>2954</v>
      </c>
      <c r="L1342" s="19">
        <v>20</v>
      </c>
      <c r="M1342" s="16" t="s">
        <v>1098</v>
      </c>
      <c r="N1342" s="16" t="s">
        <v>1098</v>
      </c>
      <c r="O1342" s="22" t="s">
        <v>1098</v>
      </c>
      <c r="P1342" s="16"/>
      <c r="Q1342" s="19" t="s">
        <v>33</v>
      </c>
      <c r="R1342" s="19" t="s">
        <v>34</v>
      </c>
      <c r="S1342" s="19" t="s">
        <v>1102</v>
      </c>
    </row>
    <row r="1343" s="1" customFormat="1" ht="92" customHeight="1" spans="1:22">
      <c r="A1343" s="15">
        <v>47</v>
      </c>
      <c r="B1343" s="15" t="s">
        <v>2887</v>
      </c>
      <c r="C1343" s="15" t="s">
        <v>2955</v>
      </c>
      <c r="D1343" s="16" t="s">
        <v>1098</v>
      </c>
      <c r="E1343" s="19" t="s">
        <v>88</v>
      </c>
      <c r="F1343" s="19" t="s">
        <v>56</v>
      </c>
      <c r="G1343" s="19" t="s">
        <v>210</v>
      </c>
      <c r="H1343" s="19" t="s">
        <v>34</v>
      </c>
      <c r="I1343" s="19" t="s">
        <v>2956</v>
      </c>
      <c r="J1343" s="19">
        <v>50</v>
      </c>
      <c r="K1343" s="19" t="s">
        <v>2957</v>
      </c>
      <c r="L1343" s="19">
        <v>50</v>
      </c>
      <c r="M1343" s="22" t="s">
        <v>1098</v>
      </c>
      <c r="N1343" s="22" t="s">
        <v>1098</v>
      </c>
      <c r="O1343" s="22" t="s">
        <v>1098</v>
      </c>
      <c r="P1343" s="22"/>
      <c r="Q1343" s="19" t="s">
        <v>33</v>
      </c>
      <c r="R1343" s="19" t="s">
        <v>34</v>
      </c>
      <c r="S1343" s="19" t="s">
        <v>1102</v>
      </c>
      <c r="T1343" s="71"/>
      <c r="U1343" s="71"/>
      <c r="V1343" s="71"/>
    </row>
    <row r="1344" s="5" customFormat="1" ht="38" customHeight="1" spans="1:22">
      <c r="A1344" s="15">
        <v>48</v>
      </c>
      <c r="B1344" s="15" t="s">
        <v>2887</v>
      </c>
      <c r="C1344" s="15" t="s">
        <v>2958</v>
      </c>
      <c r="D1344" s="16" t="s">
        <v>1098</v>
      </c>
      <c r="E1344" s="19" t="s">
        <v>88</v>
      </c>
      <c r="F1344" s="19" t="s">
        <v>56</v>
      </c>
      <c r="G1344" s="19" t="s">
        <v>210</v>
      </c>
      <c r="H1344" s="19" t="s">
        <v>34</v>
      </c>
      <c r="I1344" s="19" t="s">
        <v>2959</v>
      </c>
      <c r="J1344" s="20">
        <v>100</v>
      </c>
      <c r="K1344" s="19" t="s">
        <v>2960</v>
      </c>
      <c r="L1344" s="19">
        <v>100</v>
      </c>
      <c r="M1344" s="22" t="s">
        <v>1098</v>
      </c>
      <c r="N1344" s="22" t="s">
        <v>1098</v>
      </c>
      <c r="O1344" s="22" t="s">
        <v>1098</v>
      </c>
      <c r="P1344" s="22"/>
      <c r="Q1344" s="19" t="s">
        <v>33</v>
      </c>
      <c r="R1344" s="19" t="s">
        <v>34</v>
      </c>
      <c r="S1344" s="19" t="s">
        <v>1102</v>
      </c>
      <c r="T1344" s="72"/>
      <c r="U1344" s="72"/>
      <c r="V1344" s="72"/>
    </row>
    <row r="1345" s="5" customFormat="1" ht="38" customHeight="1" spans="1:22">
      <c r="A1345" s="15"/>
      <c r="B1345" s="15"/>
      <c r="C1345" s="19"/>
      <c r="D1345" s="16"/>
      <c r="E1345" s="19"/>
      <c r="F1345" s="19"/>
      <c r="G1345" s="19"/>
      <c r="H1345" s="19"/>
      <c r="I1345" s="19" t="s">
        <v>2961</v>
      </c>
      <c r="J1345" s="20">
        <f>SUM(J1297:J1344)</f>
        <v>2500.85</v>
      </c>
      <c r="K1345" s="19"/>
      <c r="L1345" s="19"/>
      <c r="M1345" s="22"/>
      <c r="N1345" s="22"/>
      <c r="O1345" s="22"/>
      <c r="P1345" s="22"/>
      <c r="Q1345" s="19"/>
      <c r="R1345" s="19"/>
      <c r="S1345" s="19"/>
      <c r="T1345" s="72"/>
      <c r="U1345" s="72"/>
      <c r="V1345" s="72"/>
    </row>
    <row r="1346" ht="26" customHeight="1" spans="1:22">
      <c r="A1346" s="47" t="s">
        <v>2962</v>
      </c>
      <c r="B1346" s="15" t="s">
        <v>2963</v>
      </c>
      <c r="C1346" s="47"/>
      <c r="D1346" s="22"/>
      <c r="E1346" s="46"/>
      <c r="F1346" s="19"/>
      <c r="G1346" s="19"/>
      <c r="H1346" s="19"/>
      <c r="I1346" s="19"/>
      <c r="J1346" s="19"/>
      <c r="K1346" s="19"/>
      <c r="L1346" s="19"/>
      <c r="M1346" s="22"/>
      <c r="N1346" s="22"/>
      <c r="O1346" s="22"/>
      <c r="P1346" s="22"/>
      <c r="Q1346" s="19"/>
      <c r="R1346" s="19"/>
      <c r="S1346" s="19"/>
      <c r="T1346" s="71"/>
      <c r="U1346" s="71"/>
      <c r="V1346" s="71"/>
    </row>
    <row r="1347" ht="26" customHeight="1" spans="1:22">
      <c r="A1347" s="15" t="s">
        <v>1094</v>
      </c>
      <c r="B1347" s="15" t="s">
        <v>1095</v>
      </c>
      <c r="C1347" s="15"/>
      <c r="D1347" s="22"/>
      <c r="E1347" s="46"/>
      <c r="F1347" s="19"/>
      <c r="G1347" s="19"/>
      <c r="H1347" s="19"/>
      <c r="I1347" s="19"/>
      <c r="J1347" s="19"/>
      <c r="K1347" s="19"/>
      <c r="L1347" s="19"/>
      <c r="M1347" s="22"/>
      <c r="N1347" s="22"/>
      <c r="O1347" s="22"/>
      <c r="P1347" s="22"/>
      <c r="Q1347" s="19"/>
      <c r="R1347" s="19"/>
      <c r="S1347" s="19"/>
      <c r="T1347" s="71"/>
      <c r="U1347" s="71"/>
      <c r="V1347" s="71"/>
    </row>
    <row r="1348" ht="48" customHeight="1" spans="1:19">
      <c r="A1348" s="15">
        <v>1</v>
      </c>
      <c r="B1348" s="15" t="s">
        <v>2964</v>
      </c>
      <c r="C1348" s="15" t="s">
        <v>2965</v>
      </c>
      <c r="D1348" s="22" t="s">
        <v>2966</v>
      </c>
      <c r="E1348" s="20" t="s">
        <v>88</v>
      </c>
      <c r="F1348" s="19" t="s">
        <v>93</v>
      </c>
      <c r="G1348" s="19" t="s">
        <v>279</v>
      </c>
      <c r="H1348" s="19" t="s">
        <v>34</v>
      </c>
      <c r="I1348" s="19" t="s">
        <v>2967</v>
      </c>
      <c r="J1348" s="19">
        <v>5</v>
      </c>
      <c r="K1348" s="19" t="s">
        <v>179</v>
      </c>
      <c r="L1348" s="19">
        <v>5</v>
      </c>
      <c r="M1348" s="22" t="s">
        <v>2966</v>
      </c>
      <c r="N1348" s="22" t="s">
        <v>1098</v>
      </c>
      <c r="O1348" s="19"/>
      <c r="P1348" s="22"/>
      <c r="Q1348" s="19" t="s">
        <v>33</v>
      </c>
      <c r="R1348" s="19" t="s">
        <v>1102</v>
      </c>
      <c r="S1348" s="19" t="s">
        <v>34</v>
      </c>
    </row>
    <row r="1349" ht="48" customHeight="1" spans="1:19">
      <c r="A1349" s="15">
        <v>2</v>
      </c>
      <c r="B1349" s="15" t="s">
        <v>2964</v>
      </c>
      <c r="C1349" s="15" t="s">
        <v>2968</v>
      </c>
      <c r="D1349" s="22" t="s">
        <v>2966</v>
      </c>
      <c r="E1349" s="20" t="s">
        <v>88</v>
      </c>
      <c r="F1349" s="19" t="s">
        <v>51</v>
      </c>
      <c r="G1349" s="19" t="s">
        <v>293</v>
      </c>
      <c r="H1349" s="19" t="s">
        <v>34</v>
      </c>
      <c r="I1349" s="19" t="s">
        <v>2967</v>
      </c>
      <c r="J1349" s="19">
        <v>5</v>
      </c>
      <c r="K1349" s="19" t="s">
        <v>179</v>
      </c>
      <c r="L1349" s="19">
        <v>5</v>
      </c>
      <c r="M1349" s="22" t="s">
        <v>2966</v>
      </c>
      <c r="N1349" s="22" t="s">
        <v>1098</v>
      </c>
      <c r="O1349" s="19"/>
      <c r="P1349" s="22"/>
      <c r="Q1349" s="19" t="s">
        <v>33</v>
      </c>
      <c r="R1349" s="19" t="s">
        <v>1102</v>
      </c>
      <c r="S1349" s="19" t="s">
        <v>34</v>
      </c>
    </row>
    <row r="1350" ht="48" customHeight="1" spans="1:19">
      <c r="A1350" s="15">
        <v>3</v>
      </c>
      <c r="B1350" s="15" t="s">
        <v>2964</v>
      </c>
      <c r="C1350" s="15" t="s">
        <v>2969</v>
      </c>
      <c r="D1350" s="22" t="s">
        <v>2966</v>
      </c>
      <c r="E1350" s="20" t="s">
        <v>88</v>
      </c>
      <c r="F1350" s="19" t="s">
        <v>73</v>
      </c>
      <c r="G1350" s="19" t="s">
        <v>296</v>
      </c>
      <c r="H1350" s="19" t="s">
        <v>34</v>
      </c>
      <c r="I1350" s="19" t="s">
        <v>2967</v>
      </c>
      <c r="J1350" s="19">
        <v>5</v>
      </c>
      <c r="K1350" s="19" t="s">
        <v>179</v>
      </c>
      <c r="L1350" s="19">
        <v>5</v>
      </c>
      <c r="M1350" s="22" t="s">
        <v>2966</v>
      </c>
      <c r="N1350" s="22" t="s">
        <v>1098</v>
      </c>
      <c r="O1350" s="19"/>
      <c r="P1350" s="22"/>
      <c r="Q1350" s="19" t="s">
        <v>33</v>
      </c>
      <c r="R1350" s="19" t="s">
        <v>1102</v>
      </c>
      <c r="S1350" s="19" t="s">
        <v>34</v>
      </c>
    </row>
    <row r="1351" ht="48" customHeight="1" spans="1:19">
      <c r="A1351" s="15">
        <v>4</v>
      </c>
      <c r="B1351" s="15" t="s">
        <v>2964</v>
      </c>
      <c r="C1351" s="15" t="s">
        <v>2970</v>
      </c>
      <c r="D1351" s="22" t="s">
        <v>2966</v>
      </c>
      <c r="E1351" s="20" t="s">
        <v>88</v>
      </c>
      <c r="F1351" s="19" t="s">
        <v>93</v>
      </c>
      <c r="G1351" s="19" t="s">
        <v>273</v>
      </c>
      <c r="H1351" s="19" t="s">
        <v>34</v>
      </c>
      <c r="I1351" s="19" t="s">
        <v>2967</v>
      </c>
      <c r="J1351" s="19">
        <v>5</v>
      </c>
      <c r="K1351" s="19" t="s">
        <v>179</v>
      </c>
      <c r="L1351" s="19">
        <v>5</v>
      </c>
      <c r="M1351" s="22" t="s">
        <v>2966</v>
      </c>
      <c r="N1351" s="22" t="s">
        <v>1098</v>
      </c>
      <c r="O1351" s="19"/>
      <c r="P1351" s="22"/>
      <c r="Q1351" s="19" t="s">
        <v>33</v>
      </c>
      <c r="R1351" s="19" t="s">
        <v>1102</v>
      </c>
      <c r="S1351" s="19" t="s">
        <v>34</v>
      </c>
    </row>
    <row r="1352" ht="48" customHeight="1" spans="1:19">
      <c r="A1352" s="15">
        <v>5</v>
      </c>
      <c r="B1352" s="15" t="s">
        <v>2964</v>
      </c>
      <c r="C1352" s="15" t="s">
        <v>2971</v>
      </c>
      <c r="D1352" s="22" t="s">
        <v>2966</v>
      </c>
      <c r="E1352" s="20" t="s">
        <v>88</v>
      </c>
      <c r="F1352" s="19" t="s">
        <v>93</v>
      </c>
      <c r="G1352" s="19" t="s">
        <v>276</v>
      </c>
      <c r="H1352" s="19" t="s">
        <v>34</v>
      </c>
      <c r="I1352" s="19" t="s">
        <v>2967</v>
      </c>
      <c r="J1352" s="19">
        <v>5</v>
      </c>
      <c r="K1352" s="19" t="s">
        <v>179</v>
      </c>
      <c r="L1352" s="19">
        <v>5</v>
      </c>
      <c r="M1352" s="22" t="s">
        <v>2966</v>
      </c>
      <c r="N1352" s="22" t="s">
        <v>1098</v>
      </c>
      <c r="O1352" s="19"/>
      <c r="P1352" s="22"/>
      <c r="Q1352" s="19" t="s">
        <v>33</v>
      </c>
      <c r="R1352" s="19" t="s">
        <v>1102</v>
      </c>
      <c r="S1352" s="19" t="s">
        <v>34</v>
      </c>
    </row>
    <row r="1353" ht="48" customHeight="1" spans="1:19">
      <c r="A1353" s="15">
        <v>6</v>
      </c>
      <c r="B1353" s="15" t="s">
        <v>2964</v>
      </c>
      <c r="C1353" s="15" t="s">
        <v>2972</v>
      </c>
      <c r="D1353" s="22" t="s">
        <v>2966</v>
      </c>
      <c r="E1353" s="20" t="s">
        <v>88</v>
      </c>
      <c r="F1353" s="19" t="s">
        <v>93</v>
      </c>
      <c r="G1353" s="19" t="s">
        <v>78</v>
      </c>
      <c r="H1353" s="19" t="s">
        <v>34</v>
      </c>
      <c r="I1353" s="19" t="s">
        <v>2967</v>
      </c>
      <c r="J1353" s="19">
        <v>5</v>
      </c>
      <c r="K1353" s="19" t="s">
        <v>179</v>
      </c>
      <c r="L1353" s="19">
        <v>5</v>
      </c>
      <c r="M1353" s="22" t="s">
        <v>2966</v>
      </c>
      <c r="N1353" s="22" t="s">
        <v>1098</v>
      </c>
      <c r="O1353" s="19"/>
      <c r="P1353" s="22"/>
      <c r="Q1353" s="19" t="s">
        <v>33</v>
      </c>
      <c r="R1353" s="19" t="s">
        <v>1102</v>
      </c>
      <c r="S1353" s="19" t="s">
        <v>34</v>
      </c>
    </row>
    <row r="1354" ht="48" customHeight="1" spans="1:19">
      <c r="A1354" s="15">
        <v>7</v>
      </c>
      <c r="B1354" s="15" t="s">
        <v>2964</v>
      </c>
      <c r="C1354" s="15" t="s">
        <v>2973</v>
      </c>
      <c r="D1354" s="22" t="s">
        <v>2966</v>
      </c>
      <c r="E1354" s="20" t="s">
        <v>88</v>
      </c>
      <c r="F1354" s="19" t="s">
        <v>36</v>
      </c>
      <c r="G1354" s="19" t="s">
        <v>37</v>
      </c>
      <c r="H1354" s="19" t="s">
        <v>34</v>
      </c>
      <c r="I1354" s="19" t="s">
        <v>2967</v>
      </c>
      <c r="J1354" s="19">
        <v>5</v>
      </c>
      <c r="K1354" s="19" t="s">
        <v>179</v>
      </c>
      <c r="L1354" s="19">
        <v>5</v>
      </c>
      <c r="M1354" s="22" t="s">
        <v>2966</v>
      </c>
      <c r="N1354" s="22" t="s">
        <v>1098</v>
      </c>
      <c r="O1354" s="19"/>
      <c r="P1354" s="22"/>
      <c r="Q1354" s="19" t="s">
        <v>33</v>
      </c>
      <c r="R1354" s="19" t="s">
        <v>1102</v>
      </c>
      <c r="S1354" s="19" t="s">
        <v>34</v>
      </c>
    </row>
    <row r="1355" ht="48" customHeight="1" spans="1:19">
      <c r="A1355" s="15">
        <v>8</v>
      </c>
      <c r="B1355" s="15" t="s">
        <v>2964</v>
      </c>
      <c r="C1355" s="15" t="s">
        <v>2974</v>
      </c>
      <c r="D1355" s="22" t="s">
        <v>2966</v>
      </c>
      <c r="E1355" s="20" t="s">
        <v>88</v>
      </c>
      <c r="F1355" s="19" t="s">
        <v>51</v>
      </c>
      <c r="G1355" s="19" t="s">
        <v>221</v>
      </c>
      <c r="H1355" s="19" t="s">
        <v>34</v>
      </c>
      <c r="I1355" s="19" t="s">
        <v>2967</v>
      </c>
      <c r="J1355" s="19">
        <v>5</v>
      </c>
      <c r="K1355" s="19" t="s">
        <v>179</v>
      </c>
      <c r="L1355" s="19">
        <v>5</v>
      </c>
      <c r="M1355" s="22" t="s">
        <v>2966</v>
      </c>
      <c r="N1355" s="22" t="s">
        <v>1098</v>
      </c>
      <c r="O1355" s="19"/>
      <c r="P1355" s="22"/>
      <c r="Q1355" s="19" t="s">
        <v>33</v>
      </c>
      <c r="R1355" s="19" t="s">
        <v>1102</v>
      </c>
      <c r="S1355" s="19" t="s">
        <v>34</v>
      </c>
    </row>
    <row r="1356" ht="48" customHeight="1" spans="1:19">
      <c r="A1356" s="15">
        <v>9</v>
      </c>
      <c r="B1356" s="15" t="s">
        <v>2964</v>
      </c>
      <c r="C1356" s="15" t="s">
        <v>2975</v>
      </c>
      <c r="D1356" s="22" t="s">
        <v>2966</v>
      </c>
      <c r="E1356" s="20" t="s">
        <v>88</v>
      </c>
      <c r="F1356" s="19" t="s">
        <v>51</v>
      </c>
      <c r="G1356" s="19" t="s">
        <v>224</v>
      </c>
      <c r="H1356" s="19" t="s">
        <v>34</v>
      </c>
      <c r="I1356" s="19" t="s">
        <v>2967</v>
      </c>
      <c r="J1356" s="19">
        <v>5</v>
      </c>
      <c r="K1356" s="19" t="s">
        <v>179</v>
      </c>
      <c r="L1356" s="19">
        <v>5</v>
      </c>
      <c r="M1356" s="22" t="s">
        <v>2966</v>
      </c>
      <c r="N1356" s="22" t="s">
        <v>1098</v>
      </c>
      <c r="O1356" s="19"/>
      <c r="P1356" s="22"/>
      <c r="Q1356" s="19" t="s">
        <v>33</v>
      </c>
      <c r="R1356" s="19" t="s">
        <v>1102</v>
      </c>
      <c r="S1356" s="19" t="s">
        <v>34</v>
      </c>
    </row>
    <row r="1357" s="1" customFormat="1" ht="48" customHeight="1" spans="1:19">
      <c r="A1357" s="15">
        <v>10</v>
      </c>
      <c r="B1357" s="15" t="s">
        <v>2964</v>
      </c>
      <c r="C1357" s="15" t="s">
        <v>2976</v>
      </c>
      <c r="D1357" s="16" t="s">
        <v>2966</v>
      </c>
      <c r="E1357" s="19" t="s">
        <v>88</v>
      </c>
      <c r="F1357" s="19" t="s">
        <v>89</v>
      </c>
      <c r="G1357" s="19" t="s">
        <v>34</v>
      </c>
      <c r="H1357" s="19" t="s">
        <v>34</v>
      </c>
      <c r="I1357" s="19" t="s">
        <v>2977</v>
      </c>
      <c r="J1357" s="19">
        <v>39</v>
      </c>
      <c r="K1357" s="19" t="s">
        <v>91</v>
      </c>
      <c r="L1357" s="19">
        <v>39</v>
      </c>
      <c r="M1357" s="16" t="s">
        <v>2966</v>
      </c>
      <c r="N1357" s="19" t="s">
        <v>26</v>
      </c>
      <c r="O1357" s="41"/>
      <c r="P1357" s="19"/>
      <c r="Q1357" s="19" t="s">
        <v>33</v>
      </c>
      <c r="R1357" s="19" t="s">
        <v>1102</v>
      </c>
      <c r="S1357" s="19" t="s">
        <v>34</v>
      </c>
    </row>
    <row r="1358" ht="48" customHeight="1" spans="1:19">
      <c r="A1358" s="15">
        <v>11</v>
      </c>
      <c r="B1358" s="15" t="s">
        <v>2964</v>
      </c>
      <c r="C1358" s="15" t="s">
        <v>2978</v>
      </c>
      <c r="D1358" s="16" t="s">
        <v>2966</v>
      </c>
      <c r="E1358" s="18" t="s">
        <v>88</v>
      </c>
      <c r="F1358" s="18" t="s">
        <v>89</v>
      </c>
      <c r="G1358" s="18" t="s">
        <v>34</v>
      </c>
      <c r="H1358" s="18" t="s">
        <v>34</v>
      </c>
      <c r="I1358" s="18" t="s">
        <v>2979</v>
      </c>
      <c r="J1358" s="18">
        <v>46</v>
      </c>
      <c r="K1358" s="18" t="s">
        <v>91</v>
      </c>
      <c r="L1358" s="18">
        <v>46</v>
      </c>
      <c r="M1358" s="16" t="s">
        <v>2966</v>
      </c>
      <c r="N1358" s="29" t="s">
        <v>1098</v>
      </c>
      <c r="O1358" s="15"/>
      <c r="P1358" s="22"/>
      <c r="Q1358" s="18" t="s">
        <v>33</v>
      </c>
      <c r="R1358" s="18" t="s">
        <v>1102</v>
      </c>
      <c r="S1358" s="18" t="s">
        <v>34</v>
      </c>
    </row>
    <row r="1359" ht="48" customHeight="1" spans="1:19">
      <c r="A1359" s="15">
        <v>12</v>
      </c>
      <c r="B1359" s="15" t="s">
        <v>2964</v>
      </c>
      <c r="C1359" s="15" t="s">
        <v>2980</v>
      </c>
      <c r="D1359" s="16" t="s">
        <v>2966</v>
      </c>
      <c r="E1359" s="18" t="s">
        <v>88</v>
      </c>
      <c r="F1359" s="18" t="s">
        <v>89</v>
      </c>
      <c r="G1359" s="18" t="s">
        <v>34</v>
      </c>
      <c r="H1359" s="18" t="s">
        <v>34</v>
      </c>
      <c r="I1359" s="18" t="s">
        <v>2981</v>
      </c>
      <c r="J1359" s="18">
        <v>24</v>
      </c>
      <c r="K1359" s="18" t="s">
        <v>91</v>
      </c>
      <c r="L1359" s="18">
        <v>24</v>
      </c>
      <c r="M1359" s="16" t="s">
        <v>2966</v>
      </c>
      <c r="N1359" s="29" t="s">
        <v>1098</v>
      </c>
      <c r="O1359" s="15"/>
      <c r="P1359" s="22"/>
      <c r="Q1359" s="18" t="s">
        <v>33</v>
      </c>
      <c r="R1359" s="18" t="s">
        <v>1102</v>
      </c>
      <c r="S1359" s="18" t="s">
        <v>34</v>
      </c>
    </row>
    <row r="1360" ht="48" customHeight="1" spans="1:19">
      <c r="A1360" s="15">
        <v>13</v>
      </c>
      <c r="B1360" s="15" t="s">
        <v>2964</v>
      </c>
      <c r="C1360" s="15" t="s">
        <v>2982</v>
      </c>
      <c r="D1360" s="22" t="s">
        <v>2966</v>
      </c>
      <c r="E1360" s="34" t="s">
        <v>189</v>
      </c>
      <c r="F1360" s="19" t="s">
        <v>56</v>
      </c>
      <c r="G1360" s="19" t="s">
        <v>456</v>
      </c>
      <c r="H1360" s="19" t="s">
        <v>34</v>
      </c>
      <c r="I1360" s="19" t="s">
        <v>2983</v>
      </c>
      <c r="J1360" s="19">
        <v>5</v>
      </c>
      <c r="K1360" s="19" t="s">
        <v>2984</v>
      </c>
      <c r="L1360" s="19">
        <v>5</v>
      </c>
      <c r="M1360" s="22" t="s">
        <v>2966</v>
      </c>
      <c r="N1360" s="22" t="s">
        <v>1098</v>
      </c>
      <c r="O1360" s="22"/>
      <c r="P1360" s="22"/>
      <c r="Q1360" s="19" t="s">
        <v>33</v>
      </c>
      <c r="R1360" s="19" t="s">
        <v>1102</v>
      </c>
      <c r="S1360" s="19" t="s">
        <v>34</v>
      </c>
    </row>
    <row r="1361" ht="48" customHeight="1" spans="1:19">
      <c r="A1361" s="15">
        <v>14</v>
      </c>
      <c r="B1361" s="15" t="s">
        <v>2964</v>
      </c>
      <c r="C1361" s="15" t="s">
        <v>2985</v>
      </c>
      <c r="D1361" s="22" t="s">
        <v>2966</v>
      </c>
      <c r="E1361" s="34" t="s">
        <v>189</v>
      </c>
      <c r="F1361" s="19" t="s">
        <v>56</v>
      </c>
      <c r="G1361" s="19" t="s">
        <v>190</v>
      </c>
      <c r="H1361" s="19" t="s">
        <v>34</v>
      </c>
      <c r="I1361" s="19" t="s">
        <v>2983</v>
      </c>
      <c r="J1361" s="19">
        <v>5</v>
      </c>
      <c r="K1361" s="19" t="s">
        <v>2984</v>
      </c>
      <c r="L1361" s="19">
        <v>5</v>
      </c>
      <c r="M1361" s="22" t="s">
        <v>2966</v>
      </c>
      <c r="N1361" s="22" t="s">
        <v>1098</v>
      </c>
      <c r="O1361" s="22"/>
      <c r="P1361" s="22"/>
      <c r="Q1361" s="19" t="s">
        <v>33</v>
      </c>
      <c r="R1361" s="19" t="s">
        <v>1102</v>
      </c>
      <c r="S1361" s="19" t="s">
        <v>34</v>
      </c>
    </row>
    <row r="1362" ht="48" customHeight="1" spans="1:19">
      <c r="A1362" s="15">
        <v>15</v>
      </c>
      <c r="B1362" s="15" t="s">
        <v>2964</v>
      </c>
      <c r="C1362" s="15" t="s">
        <v>2986</v>
      </c>
      <c r="D1362" s="22" t="s">
        <v>2966</v>
      </c>
      <c r="E1362" s="34" t="s">
        <v>189</v>
      </c>
      <c r="F1362" s="19" t="s">
        <v>120</v>
      </c>
      <c r="G1362" s="19" t="s">
        <v>121</v>
      </c>
      <c r="H1362" s="19" t="s">
        <v>34</v>
      </c>
      <c r="I1362" s="19" t="s">
        <v>2983</v>
      </c>
      <c r="J1362" s="19">
        <v>5</v>
      </c>
      <c r="K1362" s="19" t="s">
        <v>2984</v>
      </c>
      <c r="L1362" s="19">
        <v>5</v>
      </c>
      <c r="M1362" s="22" t="s">
        <v>2966</v>
      </c>
      <c r="N1362" s="22" t="s">
        <v>1098</v>
      </c>
      <c r="O1362" s="22"/>
      <c r="P1362" s="22"/>
      <c r="Q1362" s="19" t="s">
        <v>33</v>
      </c>
      <c r="R1362" s="19" t="s">
        <v>1102</v>
      </c>
      <c r="S1362" s="19" t="s">
        <v>34</v>
      </c>
    </row>
    <row r="1363" ht="48" customHeight="1" spans="1:19">
      <c r="A1363" s="15">
        <v>16</v>
      </c>
      <c r="B1363" s="15" t="s">
        <v>2964</v>
      </c>
      <c r="C1363" s="15" t="s">
        <v>2987</v>
      </c>
      <c r="D1363" s="22" t="s">
        <v>2966</v>
      </c>
      <c r="E1363" s="34" t="s">
        <v>189</v>
      </c>
      <c r="F1363" s="19" t="s">
        <v>120</v>
      </c>
      <c r="G1363" s="19" t="s">
        <v>130</v>
      </c>
      <c r="H1363" s="19" t="s">
        <v>34</v>
      </c>
      <c r="I1363" s="19" t="s">
        <v>2983</v>
      </c>
      <c r="J1363" s="19">
        <v>5</v>
      </c>
      <c r="K1363" s="19" t="s">
        <v>2984</v>
      </c>
      <c r="L1363" s="19">
        <v>5</v>
      </c>
      <c r="M1363" s="22" t="s">
        <v>2966</v>
      </c>
      <c r="N1363" s="22" t="s">
        <v>1098</v>
      </c>
      <c r="O1363" s="22"/>
      <c r="P1363" s="22"/>
      <c r="Q1363" s="19" t="s">
        <v>33</v>
      </c>
      <c r="R1363" s="19" t="s">
        <v>1102</v>
      </c>
      <c r="S1363" s="19" t="s">
        <v>34</v>
      </c>
    </row>
    <row r="1364" ht="48" customHeight="1" spans="1:19">
      <c r="A1364" s="15">
        <v>17</v>
      </c>
      <c r="B1364" s="15" t="s">
        <v>2964</v>
      </c>
      <c r="C1364" s="15" t="s">
        <v>2988</v>
      </c>
      <c r="D1364" s="22" t="s">
        <v>2966</v>
      </c>
      <c r="E1364" s="34" t="s">
        <v>189</v>
      </c>
      <c r="F1364" s="19" t="s">
        <v>120</v>
      </c>
      <c r="G1364" s="19" t="s">
        <v>547</v>
      </c>
      <c r="H1364" s="19" t="s">
        <v>34</v>
      </c>
      <c r="I1364" s="19" t="s">
        <v>2983</v>
      </c>
      <c r="J1364" s="19">
        <v>5</v>
      </c>
      <c r="K1364" s="19" t="s">
        <v>2984</v>
      </c>
      <c r="L1364" s="19">
        <v>5</v>
      </c>
      <c r="M1364" s="22" t="s">
        <v>2966</v>
      </c>
      <c r="N1364" s="22" t="s">
        <v>1098</v>
      </c>
      <c r="O1364" s="22"/>
      <c r="P1364" s="22"/>
      <c r="Q1364" s="19" t="s">
        <v>33</v>
      </c>
      <c r="R1364" s="19" t="s">
        <v>1102</v>
      </c>
      <c r="S1364" s="19" t="s">
        <v>34</v>
      </c>
    </row>
    <row r="1365" ht="48" customHeight="1" spans="1:19">
      <c r="A1365" s="15">
        <v>18</v>
      </c>
      <c r="B1365" s="15" t="s">
        <v>2964</v>
      </c>
      <c r="C1365" s="15" t="s">
        <v>2989</v>
      </c>
      <c r="D1365" s="22" t="s">
        <v>2966</v>
      </c>
      <c r="E1365" s="34" t="s">
        <v>189</v>
      </c>
      <c r="F1365" s="19" t="s">
        <v>41</v>
      </c>
      <c r="G1365" s="19" t="s">
        <v>201</v>
      </c>
      <c r="H1365" s="19" t="s">
        <v>34</v>
      </c>
      <c r="I1365" s="19" t="s">
        <v>2983</v>
      </c>
      <c r="J1365" s="19">
        <v>5</v>
      </c>
      <c r="K1365" s="19" t="s">
        <v>2984</v>
      </c>
      <c r="L1365" s="19">
        <v>5</v>
      </c>
      <c r="M1365" s="22" t="s">
        <v>2966</v>
      </c>
      <c r="N1365" s="22" t="s">
        <v>1098</v>
      </c>
      <c r="O1365" s="22"/>
      <c r="P1365" s="22"/>
      <c r="Q1365" s="19" t="s">
        <v>33</v>
      </c>
      <c r="R1365" s="19" t="s">
        <v>1102</v>
      </c>
      <c r="S1365" s="19" t="s">
        <v>34</v>
      </c>
    </row>
    <row r="1366" ht="48" customHeight="1" spans="1:19">
      <c r="A1366" s="15">
        <v>19</v>
      </c>
      <c r="B1366" s="15" t="s">
        <v>2964</v>
      </c>
      <c r="C1366" s="15" t="s">
        <v>2990</v>
      </c>
      <c r="D1366" s="22" t="s">
        <v>2966</v>
      </c>
      <c r="E1366" s="34" t="s">
        <v>189</v>
      </c>
      <c r="F1366" s="19" t="s">
        <v>41</v>
      </c>
      <c r="G1366" s="19" t="s">
        <v>517</v>
      </c>
      <c r="H1366" s="19" t="s">
        <v>34</v>
      </c>
      <c r="I1366" s="19" t="s">
        <v>2983</v>
      </c>
      <c r="J1366" s="19">
        <v>5</v>
      </c>
      <c r="K1366" s="19" t="s">
        <v>2984</v>
      </c>
      <c r="L1366" s="19">
        <v>5</v>
      </c>
      <c r="M1366" s="22" t="s">
        <v>2966</v>
      </c>
      <c r="N1366" s="22" t="s">
        <v>1098</v>
      </c>
      <c r="O1366" s="22"/>
      <c r="P1366" s="22"/>
      <c r="Q1366" s="19" t="s">
        <v>33</v>
      </c>
      <c r="R1366" s="19" t="s">
        <v>1102</v>
      </c>
      <c r="S1366" s="19" t="s">
        <v>34</v>
      </c>
    </row>
    <row r="1367" ht="48" customHeight="1" spans="1:19">
      <c r="A1367" s="15">
        <v>20</v>
      </c>
      <c r="B1367" s="15" t="s">
        <v>2964</v>
      </c>
      <c r="C1367" s="15" t="s">
        <v>2991</v>
      </c>
      <c r="D1367" s="22" t="s">
        <v>2966</v>
      </c>
      <c r="E1367" s="34" t="s">
        <v>189</v>
      </c>
      <c r="F1367" s="19" t="s">
        <v>41</v>
      </c>
      <c r="G1367" s="19" t="s">
        <v>522</v>
      </c>
      <c r="H1367" s="19" t="s">
        <v>34</v>
      </c>
      <c r="I1367" s="19" t="s">
        <v>2983</v>
      </c>
      <c r="J1367" s="19">
        <v>5</v>
      </c>
      <c r="K1367" s="19" t="s">
        <v>2984</v>
      </c>
      <c r="L1367" s="19">
        <v>5</v>
      </c>
      <c r="M1367" s="22" t="s">
        <v>2966</v>
      </c>
      <c r="N1367" s="22" t="s">
        <v>1098</v>
      </c>
      <c r="O1367" s="22"/>
      <c r="P1367" s="22"/>
      <c r="Q1367" s="19" t="s">
        <v>33</v>
      </c>
      <c r="R1367" s="19" t="s">
        <v>1102</v>
      </c>
      <c r="S1367" s="19" t="s">
        <v>34</v>
      </c>
    </row>
    <row r="1368" ht="48" customHeight="1" spans="1:19">
      <c r="A1368" s="15">
        <v>21</v>
      </c>
      <c r="B1368" s="15" t="s">
        <v>2964</v>
      </c>
      <c r="C1368" s="15" t="s">
        <v>2992</v>
      </c>
      <c r="D1368" s="22" t="s">
        <v>2966</v>
      </c>
      <c r="E1368" s="34" t="s">
        <v>189</v>
      </c>
      <c r="F1368" s="19" t="s">
        <v>41</v>
      </c>
      <c r="G1368" s="19" t="s">
        <v>514</v>
      </c>
      <c r="H1368" s="19" t="s">
        <v>34</v>
      </c>
      <c r="I1368" s="19" t="s">
        <v>2983</v>
      </c>
      <c r="J1368" s="19">
        <v>5</v>
      </c>
      <c r="K1368" s="19" t="s">
        <v>2984</v>
      </c>
      <c r="L1368" s="19">
        <v>5</v>
      </c>
      <c r="M1368" s="22" t="s">
        <v>2966</v>
      </c>
      <c r="N1368" s="22" t="s">
        <v>1098</v>
      </c>
      <c r="O1368" s="22"/>
      <c r="P1368" s="22"/>
      <c r="Q1368" s="19" t="s">
        <v>33</v>
      </c>
      <c r="R1368" s="19" t="s">
        <v>1102</v>
      </c>
      <c r="S1368" s="19" t="s">
        <v>34</v>
      </c>
    </row>
    <row r="1369" ht="48" customHeight="1" spans="1:19">
      <c r="A1369" s="15">
        <v>22</v>
      </c>
      <c r="B1369" s="15" t="s">
        <v>2964</v>
      </c>
      <c r="C1369" s="15" t="s">
        <v>2993</v>
      </c>
      <c r="D1369" s="22" t="s">
        <v>2966</v>
      </c>
      <c r="E1369" s="34" t="s">
        <v>189</v>
      </c>
      <c r="F1369" s="19" t="s">
        <v>77</v>
      </c>
      <c r="G1369" s="19" t="s">
        <v>110</v>
      </c>
      <c r="H1369" s="19" t="s">
        <v>34</v>
      </c>
      <c r="I1369" s="19" t="s">
        <v>2983</v>
      </c>
      <c r="J1369" s="19">
        <v>5</v>
      </c>
      <c r="K1369" s="19" t="s">
        <v>2984</v>
      </c>
      <c r="L1369" s="19">
        <v>5</v>
      </c>
      <c r="M1369" s="22" t="s">
        <v>2966</v>
      </c>
      <c r="N1369" s="22" t="s">
        <v>1098</v>
      </c>
      <c r="O1369" s="22"/>
      <c r="P1369" s="22"/>
      <c r="Q1369" s="19" t="s">
        <v>33</v>
      </c>
      <c r="R1369" s="19" t="s">
        <v>1102</v>
      </c>
      <c r="S1369" s="19" t="s">
        <v>34</v>
      </c>
    </row>
    <row r="1370" ht="48" customHeight="1" spans="1:19">
      <c r="A1370" s="15">
        <v>23</v>
      </c>
      <c r="B1370" s="15" t="s">
        <v>2964</v>
      </c>
      <c r="C1370" s="15" t="s">
        <v>2994</v>
      </c>
      <c r="D1370" s="22" t="s">
        <v>2966</v>
      </c>
      <c r="E1370" s="34" t="s">
        <v>189</v>
      </c>
      <c r="F1370" s="19" t="s">
        <v>77</v>
      </c>
      <c r="G1370" s="19" t="s">
        <v>94</v>
      </c>
      <c r="H1370" s="19" t="s">
        <v>34</v>
      </c>
      <c r="I1370" s="19" t="s">
        <v>2983</v>
      </c>
      <c r="J1370" s="19">
        <v>5</v>
      </c>
      <c r="K1370" s="19" t="s">
        <v>2984</v>
      </c>
      <c r="L1370" s="19">
        <v>5</v>
      </c>
      <c r="M1370" s="22" t="s">
        <v>2966</v>
      </c>
      <c r="N1370" s="22" t="s">
        <v>1098</v>
      </c>
      <c r="O1370" s="22"/>
      <c r="P1370" s="22"/>
      <c r="Q1370" s="19" t="s">
        <v>33</v>
      </c>
      <c r="R1370" s="19" t="s">
        <v>1102</v>
      </c>
      <c r="S1370" s="19" t="s">
        <v>34</v>
      </c>
    </row>
    <row r="1371" ht="48" customHeight="1" spans="1:19">
      <c r="A1371" s="15">
        <v>24</v>
      </c>
      <c r="B1371" s="15" t="s">
        <v>2964</v>
      </c>
      <c r="C1371" s="15" t="s">
        <v>2995</v>
      </c>
      <c r="D1371" s="22" t="s">
        <v>2966</v>
      </c>
      <c r="E1371" s="34" t="s">
        <v>189</v>
      </c>
      <c r="F1371" s="19" t="s">
        <v>77</v>
      </c>
      <c r="G1371" s="19" t="s">
        <v>105</v>
      </c>
      <c r="H1371" s="19" t="s">
        <v>34</v>
      </c>
      <c r="I1371" s="19" t="s">
        <v>2983</v>
      </c>
      <c r="J1371" s="19">
        <v>5</v>
      </c>
      <c r="K1371" s="19" t="s">
        <v>2984</v>
      </c>
      <c r="L1371" s="19">
        <v>5</v>
      </c>
      <c r="M1371" s="22" t="s">
        <v>2966</v>
      </c>
      <c r="N1371" s="22" t="s">
        <v>1098</v>
      </c>
      <c r="O1371" s="22"/>
      <c r="P1371" s="22"/>
      <c r="Q1371" s="19" t="s">
        <v>33</v>
      </c>
      <c r="R1371" s="19" t="s">
        <v>1102</v>
      </c>
      <c r="S1371" s="19" t="s">
        <v>34</v>
      </c>
    </row>
    <row r="1372" ht="48" customHeight="1" spans="1:19">
      <c r="A1372" s="15">
        <v>25</v>
      </c>
      <c r="B1372" s="15" t="s">
        <v>2964</v>
      </c>
      <c r="C1372" s="15" t="s">
        <v>2996</v>
      </c>
      <c r="D1372" s="22" t="s">
        <v>2966</v>
      </c>
      <c r="E1372" s="34" t="s">
        <v>189</v>
      </c>
      <c r="F1372" s="19" t="s">
        <v>115</v>
      </c>
      <c r="G1372" s="19" t="s">
        <v>94</v>
      </c>
      <c r="H1372" s="19" t="s">
        <v>34</v>
      </c>
      <c r="I1372" s="19" t="s">
        <v>2983</v>
      </c>
      <c r="J1372" s="19">
        <v>5</v>
      </c>
      <c r="K1372" s="19" t="s">
        <v>2984</v>
      </c>
      <c r="L1372" s="19">
        <v>5</v>
      </c>
      <c r="M1372" s="22" t="s">
        <v>2966</v>
      </c>
      <c r="N1372" s="22" t="s">
        <v>1098</v>
      </c>
      <c r="O1372" s="22"/>
      <c r="P1372" s="22"/>
      <c r="Q1372" s="19" t="s">
        <v>33</v>
      </c>
      <c r="R1372" s="19" t="s">
        <v>1102</v>
      </c>
      <c r="S1372" s="19" t="s">
        <v>34</v>
      </c>
    </row>
    <row r="1373" ht="48" customHeight="1" spans="1:19">
      <c r="A1373" s="15">
        <v>26</v>
      </c>
      <c r="B1373" s="15" t="s">
        <v>2964</v>
      </c>
      <c r="C1373" s="15" t="s">
        <v>2997</v>
      </c>
      <c r="D1373" s="22" t="s">
        <v>2966</v>
      </c>
      <c r="E1373" s="19" t="s">
        <v>405</v>
      </c>
      <c r="F1373" s="19" t="s">
        <v>56</v>
      </c>
      <c r="G1373" s="19" t="s">
        <v>2998</v>
      </c>
      <c r="H1373" s="19" t="s">
        <v>34</v>
      </c>
      <c r="I1373" s="19" t="s">
        <v>2999</v>
      </c>
      <c r="J1373" s="22">
        <v>17.18</v>
      </c>
      <c r="K1373" s="19" t="s">
        <v>3000</v>
      </c>
      <c r="L1373" s="22">
        <v>35</v>
      </c>
      <c r="M1373" s="22" t="s">
        <v>2966</v>
      </c>
      <c r="N1373" s="22" t="s">
        <v>1098</v>
      </c>
      <c r="O1373" s="22"/>
      <c r="P1373" s="22"/>
      <c r="Q1373" s="19" t="s">
        <v>33</v>
      </c>
      <c r="R1373" s="19" t="s">
        <v>1102</v>
      </c>
      <c r="S1373" s="19" t="s">
        <v>34</v>
      </c>
    </row>
    <row r="1374" ht="48" customHeight="1" spans="1:19">
      <c r="A1374" s="15">
        <v>27</v>
      </c>
      <c r="B1374" s="15" t="s">
        <v>2964</v>
      </c>
      <c r="C1374" s="15" t="s">
        <v>3001</v>
      </c>
      <c r="D1374" s="22" t="s">
        <v>2966</v>
      </c>
      <c r="E1374" s="19" t="s">
        <v>189</v>
      </c>
      <c r="F1374" s="19" t="s">
        <v>64</v>
      </c>
      <c r="G1374" s="19" t="s">
        <v>3002</v>
      </c>
      <c r="H1374" s="19" t="s">
        <v>34</v>
      </c>
      <c r="I1374" s="19" t="s">
        <v>3003</v>
      </c>
      <c r="J1374" s="19">
        <f>50+142</f>
        <v>192</v>
      </c>
      <c r="K1374" s="19" t="s">
        <v>3004</v>
      </c>
      <c r="L1374" s="19">
        <f>50+142</f>
        <v>192</v>
      </c>
      <c r="M1374" s="22" t="s">
        <v>2966</v>
      </c>
      <c r="N1374" s="22" t="s">
        <v>1098</v>
      </c>
      <c r="O1374" s="22"/>
      <c r="P1374" s="22"/>
      <c r="Q1374" s="19" t="s">
        <v>33</v>
      </c>
      <c r="R1374" s="19" t="s">
        <v>1102</v>
      </c>
      <c r="S1374" s="19" t="s">
        <v>34</v>
      </c>
    </row>
    <row r="1375" ht="48" customHeight="1" spans="1:19">
      <c r="A1375" s="15">
        <v>28</v>
      </c>
      <c r="B1375" s="15" t="s">
        <v>2964</v>
      </c>
      <c r="C1375" s="15" t="s">
        <v>3005</v>
      </c>
      <c r="D1375" s="22" t="s">
        <v>2966</v>
      </c>
      <c r="E1375" s="19" t="s">
        <v>189</v>
      </c>
      <c r="F1375" s="19" t="s">
        <v>227</v>
      </c>
      <c r="G1375" s="19" t="s">
        <v>3006</v>
      </c>
      <c r="H1375" s="19" t="s">
        <v>34</v>
      </c>
      <c r="I1375" s="19" t="s">
        <v>3007</v>
      </c>
      <c r="J1375" s="19">
        <v>110</v>
      </c>
      <c r="K1375" s="19" t="s">
        <v>3008</v>
      </c>
      <c r="L1375" s="19">
        <v>110</v>
      </c>
      <c r="M1375" s="22" t="s">
        <v>2966</v>
      </c>
      <c r="N1375" s="22" t="s">
        <v>1098</v>
      </c>
      <c r="O1375" s="22"/>
      <c r="P1375" s="22"/>
      <c r="Q1375" s="19" t="s">
        <v>33</v>
      </c>
      <c r="R1375" s="19" t="s">
        <v>1102</v>
      </c>
      <c r="S1375" s="19" t="s">
        <v>34</v>
      </c>
    </row>
    <row r="1376" ht="48" customHeight="1" spans="1:19">
      <c r="A1376" s="15">
        <v>29</v>
      </c>
      <c r="B1376" s="15" t="s">
        <v>2964</v>
      </c>
      <c r="C1376" s="15" t="s">
        <v>3009</v>
      </c>
      <c r="D1376" s="22" t="s">
        <v>2966</v>
      </c>
      <c r="E1376" s="19" t="s">
        <v>405</v>
      </c>
      <c r="F1376" s="19" t="s">
        <v>56</v>
      </c>
      <c r="G1376" s="19" t="s">
        <v>2998</v>
      </c>
      <c r="H1376" s="19" t="s">
        <v>34</v>
      </c>
      <c r="I1376" s="19" t="s">
        <v>3010</v>
      </c>
      <c r="J1376" s="19">
        <v>20</v>
      </c>
      <c r="K1376" s="19" t="s">
        <v>3011</v>
      </c>
      <c r="L1376" s="19">
        <v>20</v>
      </c>
      <c r="M1376" s="22" t="s">
        <v>2966</v>
      </c>
      <c r="N1376" s="22" t="s">
        <v>1098</v>
      </c>
      <c r="O1376" s="22"/>
      <c r="P1376" s="22"/>
      <c r="Q1376" s="19" t="s">
        <v>33</v>
      </c>
      <c r="R1376" s="19" t="s">
        <v>1102</v>
      </c>
      <c r="S1376" s="19" t="s">
        <v>34</v>
      </c>
    </row>
    <row r="1377" ht="233" customHeight="1" spans="1:19">
      <c r="A1377" s="15">
        <v>30</v>
      </c>
      <c r="B1377" s="15" t="s">
        <v>2964</v>
      </c>
      <c r="C1377" s="15" t="s">
        <v>3012</v>
      </c>
      <c r="D1377" s="22" t="s">
        <v>2966</v>
      </c>
      <c r="E1377" s="19" t="s">
        <v>405</v>
      </c>
      <c r="F1377" s="19" t="s">
        <v>3013</v>
      </c>
      <c r="G1377" s="19" t="s">
        <v>34</v>
      </c>
      <c r="H1377" s="19" t="s">
        <v>34</v>
      </c>
      <c r="I1377" s="19" t="s">
        <v>3014</v>
      </c>
      <c r="J1377" s="26">
        <v>78.7518</v>
      </c>
      <c r="K1377" s="19" t="s">
        <v>413</v>
      </c>
      <c r="L1377" s="61">
        <v>79.83</v>
      </c>
      <c r="M1377" s="22" t="s">
        <v>2966</v>
      </c>
      <c r="N1377" s="22" t="s">
        <v>1098</v>
      </c>
      <c r="O1377" s="22"/>
      <c r="P1377" s="22"/>
      <c r="Q1377" s="19" t="s">
        <v>33</v>
      </c>
      <c r="R1377" s="19" t="s">
        <v>1102</v>
      </c>
      <c r="S1377" s="19" t="s">
        <v>34</v>
      </c>
    </row>
    <row r="1378" ht="41" customHeight="1" spans="1:19">
      <c r="A1378" s="15">
        <v>31</v>
      </c>
      <c r="B1378" s="15" t="s">
        <v>2964</v>
      </c>
      <c r="C1378" s="15" t="s">
        <v>3015</v>
      </c>
      <c r="D1378" s="22" t="s">
        <v>2966</v>
      </c>
      <c r="E1378" s="19" t="s">
        <v>405</v>
      </c>
      <c r="F1378" s="22" t="s">
        <v>115</v>
      </c>
      <c r="G1378" s="19" t="s">
        <v>3016</v>
      </c>
      <c r="H1378" s="19" t="s">
        <v>34</v>
      </c>
      <c r="I1378" s="19" t="s">
        <v>3017</v>
      </c>
      <c r="J1378" s="19">
        <f>3+25.8644</f>
        <v>28.8644</v>
      </c>
      <c r="K1378" s="19" t="s">
        <v>3018</v>
      </c>
      <c r="L1378" s="19">
        <f>3+30</f>
        <v>33</v>
      </c>
      <c r="M1378" s="22" t="s">
        <v>2966</v>
      </c>
      <c r="N1378" s="22" t="s">
        <v>1098</v>
      </c>
      <c r="O1378" s="22"/>
      <c r="P1378" s="22"/>
      <c r="Q1378" s="19" t="s">
        <v>33</v>
      </c>
      <c r="R1378" s="19" t="s">
        <v>1102</v>
      </c>
      <c r="S1378" s="19" t="s">
        <v>34</v>
      </c>
    </row>
    <row r="1379" ht="41" customHeight="1" spans="1:19">
      <c r="A1379" s="15">
        <v>32</v>
      </c>
      <c r="B1379" s="15" t="s">
        <v>2964</v>
      </c>
      <c r="C1379" s="15" t="s">
        <v>3019</v>
      </c>
      <c r="D1379" s="22" t="s">
        <v>2966</v>
      </c>
      <c r="E1379" s="19" t="s">
        <v>405</v>
      </c>
      <c r="F1379" s="22" t="s">
        <v>64</v>
      </c>
      <c r="G1379" s="19" t="s">
        <v>3002</v>
      </c>
      <c r="H1379" s="19" t="s">
        <v>34</v>
      </c>
      <c r="I1379" s="19" t="s">
        <v>3020</v>
      </c>
      <c r="J1379" s="19">
        <v>34.7109</v>
      </c>
      <c r="K1379" s="19" t="s">
        <v>3008</v>
      </c>
      <c r="L1379" s="19">
        <v>35</v>
      </c>
      <c r="M1379" s="22" t="s">
        <v>2966</v>
      </c>
      <c r="N1379" s="22" t="s">
        <v>1098</v>
      </c>
      <c r="O1379" s="22"/>
      <c r="P1379" s="22"/>
      <c r="Q1379" s="19" t="s">
        <v>33</v>
      </c>
      <c r="R1379" s="19" t="s">
        <v>1102</v>
      </c>
      <c r="S1379" s="19" t="s">
        <v>34</v>
      </c>
    </row>
    <row r="1380" ht="41" customHeight="1" spans="1:19">
      <c r="A1380" s="15">
        <v>33</v>
      </c>
      <c r="B1380" s="15" t="s">
        <v>2964</v>
      </c>
      <c r="C1380" s="15" t="s">
        <v>3021</v>
      </c>
      <c r="D1380" s="22" t="s">
        <v>2966</v>
      </c>
      <c r="E1380" s="19" t="s">
        <v>405</v>
      </c>
      <c r="F1380" s="22" t="s">
        <v>64</v>
      </c>
      <c r="G1380" s="19" t="s">
        <v>3002</v>
      </c>
      <c r="H1380" s="19" t="s">
        <v>34</v>
      </c>
      <c r="I1380" s="19" t="s">
        <v>3020</v>
      </c>
      <c r="J1380" s="19">
        <v>20.8056</v>
      </c>
      <c r="K1380" s="19" t="s">
        <v>3008</v>
      </c>
      <c r="L1380" s="19">
        <v>22</v>
      </c>
      <c r="M1380" s="22" t="s">
        <v>2966</v>
      </c>
      <c r="N1380" s="22" t="s">
        <v>1098</v>
      </c>
      <c r="O1380" s="22"/>
      <c r="P1380" s="22"/>
      <c r="Q1380" s="19" t="s">
        <v>33</v>
      </c>
      <c r="R1380" s="19" t="s">
        <v>1102</v>
      </c>
      <c r="S1380" s="19" t="s">
        <v>34</v>
      </c>
    </row>
    <row r="1381" ht="41" customHeight="1" spans="1:19">
      <c r="A1381" s="15">
        <v>34</v>
      </c>
      <c r="B1381" s="15" t="s">
        <v>2964</v>
      </c>
      <c r="C1381" s="15" t="s">
        <v>3022</v>
      </c>
      <c r="D1381" s="22" t="s">
        <v>2966</v>
      </c>
      <c r="E1381" s="19" t="s">
        <v>405</v>
      </c>
      <c r="F1381" s="22" t="s">
        <v>64</v>
      </c>
      <c r="G1381" s="19" t="s">
        <v>261</v>
      </c>
      <c r="H1381" s="19" t="s">
        <v>34</v>
      </c>
      <c r="I1381" s="19" t="s">
        <v>3020</v>
      </c>
      <c r="J1381" s="19">
        <v>15.7203</v>
      </c>
      <c r="K1381" s="19" t="s">
        <v>3008</v>
      </c>
      <c r="L1381" s="19">
        <v>16</v>
      </c>
      <c r="M1381" s="22" t="s">
        <v>2966</v>
      </c>
      <c r="N1381" s="22" t="s">
        <v>1098</v>
      </c>
      <c r="O1381" s="22"/>
      <c r="P1381" s="22"/>
      <c r="Q1381" s="19" t="s">
        <v>33</v>
      </c>
      <c r="R1381" s="19" t="s">
        <v>1102</v>
      </c>
      <c r="S1381" s="19" t="s">
        <v>34</v>
      </c>
    </row>
    <row r="1382" ht="41" customHeight="1" spans="1:19">
      <c r="A1382" s="15">
        <v>35</v>
      </c>
      <c r="B1382" s="15" t="s">
        <v>2964</v>
      </c>
      <c r="C1382" s="15" t="s">
        <v>3023</v>
      </c>
      <c r="D1382" s="22" t="s">
        <v>2966</v>
      </c>
      <c r="E1382" s="19" t="s">
        <v>405</v>
      </c>
      <c r="F1382" s="22" t="s">
        <v>64</v>
      </c>
      <c r="G1382" s="19" t="s">
        <v>255</v>
      </c>
      <c r="H1382" s="19" t="s">
        <v>34</v>
      </c>
      <c r="I1382" s="19" t="s">
        <v>3020</v>
      </c>
      <c r="J1382" s="19">
        <v>7.68</v>
      </c>
      <c r="K1382" s="19" t="s">
        <v>3008</v>
      </c>
      <c r="L1382" s="19">
        <v>8</v>
      </c>
      <c r="M1382" s="22" t="s">
        <v>2966</v>
      </c>
      <c r="N1382" s="22" t="s">
        <v>1098</v>
      </c>
      <c r="O1382" s="22"/>
      <c r="P1382" s="22"/>
      <c r="Q1382" s="19" t="s">
        <v>33</v>
      </c>
      <c r="R1382" s="19" t="s">
        <v>1102</v>
      </c>
      <c r="S1382" s="19" t="s">
        <v>34</v>
      </c>
    </row>
    <row r="1383" ht="41" customHeight="1" spans="1:19">
      <c r="A1383" s="15">
        <v>36</v>
      </c>
      <c r="B1383" s="15" t="s">
        <v>2964</v>
      </c>
      <c r="C1383" s="15" t="s">
        <v>3024</v>
      </c>
      <c r="D1383" s="22" t="s">
        <v>2966</v>
      </c>
      <c r="E1383" s="19" t="s">
        <v>405</v>
      </c>
      <c r="F1383" s="22" t="s">
        <v>722</v>
      </c>
      <c r="G1383" s="19" t="s">
        <v>3025</v>
      </c>
      <c r="H1383" s="19" t="s">
        <v>34</v>
      </c>
      <c r="I1383" s="19" t="s">
        <v>3026</v>
      </c>
      <c r="J1383" s="19">
        <v>28.79</v>
      </c>
      <c r="K1383" s="19" t="s">
        <v>3008</v>
      </c>
      <c r="L1383" s="19">
        <v>30</v>
      </c>
      <c r="M1383" s="22" t="s">
        <v>2966</v>
      </c>
      <c r="N1383" s="22" t="s">
        <v>1098</v>
      </c>
      <c r="O1383" s="22"/>
      <c r="P1383" s="22"/>
      <c r="Q1383" s="19" t="s">
        <v>33</v>
      </c>
      <c r="R1383" s="19" t="s">
        <v>1102</v>
      </c>
      <c r="S1383" s="19" t="s">
        <v>34</v>
      </c>
    </row>
    <row r="1384" ht="41" customHeight="1" spans="1:19">
      <c r="A1384" s="15">
        <v>37</v>
      </c>
      <c r="B1384" s="15" t="s">
        <v>2964</v>
      </c>
      <c r="C1384" s="15" t="s">
        <v>3027</v>
      </c>
      <c r="D1384" s="22" t="s">
        <v>2966</v>
      </c>
      <c r="E1384" s="19" t="s">
        <v>405</v>
      </c>
      <c r="F1384" s="22" t="s">
        <v>73</v>
      </c>
      <c r="G1384" s="19" t="s">
        <v>305</v>
      </c>
      <c r="H1384" s="19" t="s">
        <v>34</v>
      </c>
      <c r="I1384" s="19" t="s">
        <v>3020</v>
      </c>
      <c r="J1384" s="19">
        <v>2.3912</v>
      </c>
      <c r="K1384" s="19" t="s">
        <v>3008</v>
      </c>
      <c r="L1384" s="19">
        <v>3</v>
      </c>
      <c r="M1384" s="22" t="s">
        <v>2966</v>
      </c>
      <c r="N1384" s="22" t="s">
        <v>1098</v>
      </c>
      <c r="O1384" s="22"/>
      <c r="P1384" s="22"/>
      <c r="Q1384" s="19" t="s">
        <v>33</v>
      </c>
      <c r="R1384" s="19" t="s">
        <v>1102</v>
      </c>
      <c r="S1384" s="19" t="s">
        <v>34</v>
      </c>
    </row>
    <row r="1385" ht="41" customHeight="1" spans="1:19">
      <c r="A1385" s="15">
        <v>38</v>
      </c>
      <c r="B1385" s="15" t="s">
        <v>2964</v>
      </c>
      <c r="C1385" s="15" t="s">
        <v>3028</v>
      </c>
      <c r="D1385" s="22" t="s">
        <v>2966</v>
      </c>
      <c r="E1385" s="19" t="s">
        <v>405</v>
      </c>
      <c r="F1385" s="19" t="s">
        <v>56</v>
      </c>
      <c r="G1385" s="19" t="s">
        <v>456</v>
      </c>
      <c r="H1385" s="19" t="s">
        <v>34</v>
      </c>
      <c r="I1385" s="19" t="s">
        <v>3020</v>
      </c>
      <c r="J1385" s="19">
        <v>29.233</v>
      </c>
      <c r="K1385" s="19" t="s">
        <v>3008</v>
      </c>
      <c r="L1385" s="19">
        <v>30</v>
      </c>
      <c r="M1385" s="22" t="s">
        <v>2966</v>
      </c>
      <c r="N1385" s="22" t="s">
        <v>1098</v>
      </c>
      <c r="O1385" s="22"/>
      <c r="P1385" s="22"/>
      <c r="Q1385" s="19" t="s">
        <v>33</v>
      </c>
      <c r="R1385" s="19" t="s">
        <v>1102</v>
      </c>
      <c r="S1385" s="19" t="s">
        <v>34</v>
      </c>
    </row>
    <row r="1386" ht="41" customHeight="1" spans="1:19">
      <c r="A1386" s="15">
        <v>39</v>
      </c>
      <c r="B1386" s="15" t="s">
        <v>2964</v>
      </c>
      <c r="C1386" s="15" t="s">
        <v>3029</v>
      </c>
      <c r="D1386" s="22" t="s">
        <v>2966</v>
      </c>
      <c r="E1386" s="19" t="s">
        <v>405</v>
      </c>
      <c r="F1386" s="19" t="s">
        <v>56</v>
      </c>
      <c r="G1386" s="19" t="s">
        <v>476</v>
      </c>
      <c r="H1386" s="19" t="s">
        <v>34</v>
      </c>
      <c r="I1386" s="19" t="s">
        <v>3020</v>
      </c>
      <c r="J1386" s="19">
        <v>2.9991</v>
      </c>
      <c r="K1386" s="19" t="s">
        <v>3008</v>
      </c>
      <c r="L1386" s="19">
        <v>3</v>
      </c>
      <c r="M1386" s="22" t="s">
        <v>2966</v>
      </c>
      <c r="N1386" s="22" t="s">
        <v>1098</v>
      </c>
      <c r="O1386" s="22"/>
      <c r="P1386" s="22"/>
      <c r="Q1386" s="19" t="s">
        <v>33</v>
      </c>
      <c r="R1386" s="19" t="s">
        <v>1102</v>
      </c>
      <c r="S1386" s="19" t="s">
        <v>34</v>
      </c>
    </row>
    <row r="1387" ht="41" customHeight="1" spans="1:19">
      <c r="A1387" s="15">
        <v>40</v>
      </c>
      <c r="B1387" s="15" t="s">
        <v>2964</v>
      </c>
      <c r="C1387" s="15" t="s">
        <v>3030</v>
      </c>
      <c r="D1387" s="22" t="s">
        <v>2966</v>
      </c>
      <c r="E1387" s="19" t="s">
        <v>405</v>
      </c>
      <c r="F1387" s="22" t="s">
        <v>227</v>
      </c>
      <c r="G1387" s="19" t="s">
        <v>3006</v>
      </c>
      <c r="H1387" s="19" t="s">
        <v>34</v>
      </c>
      <c r="I1387" s="19" t="s">
        <v>3020</v>
      </c>
      <c r="J1387" s="19">
        <v>4.9875</v>
      </c>
      <c r="K1387" s="19" t="s">
        <v>3008</v>
      </c>
      <c r="L1387" s="19">
        <v>5</v>
      </c>
      <c r="M1387" s="22" t="s">
        <v>2966</v>
      </c>
      <c r="N1387" s="22" t="s">
        <v>1098</v>
      </c>
      <c r="O1387" s="22"/>
      <c r="P1387" s="22"/>
      <c r="Q1387" s="19" t="s">
        <v>33</v>
      </c>
      <c r="R1387" s="19" t="s">
        <v>1102</v>
      </c>
      <c r="S1387" s="19" t="s">
        <v>34</v>
      </c>
    </row>
    <row r="1388" ht="41" customHeight="1" spans="1:19">
      <c r="A1388" s="15">
        <v>41</v>
      </c>
      <c r="B1388" s="15" t="s">
        <v>2964</v>
      </c>
      <c r="C1388" s="15" t="s">
        <v>3031</v>
      </c>
      <c r="D1388" s="22" t="s">
        <v>2966</v>
      </c>
      <c r="E1388" s="19" t="s">
        <v>405</v>
      </c>
      <c r="F1388" s="22" t="s">
        <v>28</v>
      </c>
      <c r="G1388" s="19" t="s">
        <v>29</v>
      </c>
      <c r="H1388" s="19" t="s">
        <v>34</v>
      </c>
      <c r="I1388" s="19" t="s">
        <v>3020</v>
      </c>
      <c r="J1388" s="19">
        <v>2.2792</v>
      </c>
      <c r="K1388" s="19" t="s">
        <v>3008</v>
      </c>
      <c r="L1388" s="19">
        <v>3</v>
      </c>
      <c r="M1388" s="22" t="s">
        <v>2966</v>
      </c>
      <c r="N1388" s="22" t="s">
        <v>1098</v>
      </c>
      <c r="O1388" s="22"/>
      <c r="P1388" s="22"/>
      <c r="Q1388" s="19" t="s">
        <v>33</v>
      </c>
      <c r="R1388" s="19" t="s">
        <v>1102</v>
      </c>
      <c r="S1388" s="19" t="s">
        <v>34</v>
      </c>
    </row>
    <row r="1389" ht="41" customHeight="1" spans="1:19">
      <c r="A1389" s="15">
        <v>42</v>
      </c>
      <c r="B1389" s="15" t="s">
        <v>2964</v>
      </c>
      <c r="C1389" s="15" t="s">
        <v>3032</v>
      </c>
      <c r="D1389" s="22" t="s">
        <v>2966</v>
      </c>
      <c r="E1389" s="19" t="s">
        <v>405</v>
      </c>
      <c r="F1389" s="22" t="s">
        <v>28</v>
      </c>
      <c r="G1389" s="19" t="s">
        <v>354</v>
      </c>
      <c r="H1389" s="19" t="s">
        <v>34</v>
      </c>
      <c r="I1389" s="19" t="s">
        <v>3020</v>
      </c>
      <c r="J1389" s="19">
        <v>4.1984</v>
      </c>
      <c r="K1389" s="19" t="s">
        <v>3008</v>
      </c>
      <c r="L1389" s="19">
        <v>5</v>
      </c>
      <c r="M1389" s="22" t="s">
        <v>2966</v>
      </c>
      <c r="N1389" s="22" t="s">
        <v>1098</v>
      </c>
      <c r="O1389" s="22"/>
      <c r="P1389" s="22"/>
      <c r="Q1389" s="19" t="s">
        <v>33</v>
      </c>
      <c r="R1389" s="19" t="s">
        <v>1102</v>
      </c>
      <c r="S1389" s="19" t="s">
        <v>34</v>
      </c>
    </row>
    <row r="1390" ht="41" customHeight="1" spans="1:19">
      <c r="A1390" s="15">
        <v>43</v>
      </c>
      <c r="B1390" s="15" t="s">
        <v>2964</v>
      </c>
      <c r="C1390" s="15" t="s">
        <v>3033</v>
      </c>
      <c r="D1390" s="22" t="s">
        <v>2966</v>
      </c>
      <c r="E1390" s="19" t="s">
        <v>405</v>
      </c>
      <c r="F1390" s="19" t="s">
        <v>120</v>
      </c>
      <c r="G1390" s="19" t="s">
        <v>124</v>
      </c>
      <c r="H1390" s="19" t="s">
        <v>34</v>
      </c>
      <c r="I1390" s="19" t="s">
        <v>3020</v>
      </c>
      <c r="J1390" s="19">
        <v>25</v>
      </c>
      <c r="K1390" s="19" t="s">
        <v>3008</v>
      </c>
      <c r="L1390" s="19">
        <v>25</v>
      </c>
      <c r="M1390" s="22" t="s">
        <v>2966</v>
      </c>
      <c r="N1390" s="22" t="s">
        <v>1098</v>
      </c>
      <c r="O1390" s="22"/>
      <c r="P1390" s="22"/>
      <c r="Q1390" s="19" t="s">
        <v>33</v>
      </c>
      <c r="R1390" s="19" t="s">
        <v>1102</v>
      </c>
      <c r="S1390" s="19" t="s">
        <v>34</v>
      </c>
    </row>
    <row r="1391" ht="202" customHeight="1" spans="1:19">
      <c r="A1391" s="15">
        <v>44</v>
      </c>
      <c r="B1391" s="15" t="s">
        <v>2964</v>
      </c>
      <c r="C1391" s="15" t="s">
        <v>3034</v>
      </c>
      <c r="D1391" s="22" t="s">
        <v>2966</v>
      </c>
      <c r="E1391" s="19" t="s">
        <v>850</v>
      </c>
      <c r="F1391" s="19" t="s">
        <v>3035</v>
      </c>
      <c r="G1391" s="19" t="s">
        <v>3036</v>
      </c>
      <c r="H1391" s="19" t="s">
        <v>34</v>
      </c>
      <c r="I1391" s="19" t="s">
        <v>3037</v>
      </c>
      <c r="J1391" s="26">
        <v>82.195</v>
      </c>
      <c r="K1391" s="19" t="s">
        <v>413</v>
      </c>
      <c r="L1391" s="26">
        <v>82.195</v>
      </c>
      <c r="M1391" s="22" t="s">
        <v>2966</v>
      </c>
      <c r="N1391" s="22" t="s">
        <v>1098</v>
      </c>
      <c r="O1391" s="19"/>
      <c r="P1391" s="22"/>
      <c r="Q1391" s="19" t="s">
        <v>33</v>
      </c>
      <c r="R1391" s="19" t="s">
        <v>1102</v>
      </c>
      <c r="S1391" s="19" t="s">
        <v>34</v>
      </c>
    </row>
    <row r="1392" s="1" customFormat="1" ht="43" customHeight="1" spans="1:19">
      <c r="A1392" s="15">
        <v>45</v>
      </c>
      <c r="B1392" s="15" t="s">
        <v>2964</v>
      </c>
      <c r="C1392" s="15" t="s">
        <v>3038</v>
      </c>
      <c r="D1392" s="19" t="s">
        <v>2966</v>
      </c>
      <c r="E1392" s="19" t="s">
        <v>850</v>
      </c>
      <c r="F1392" s="19" t="s">
        <v>36</v>
      </c>
      <c r="G1392" s="22" t="s">
        <v>1825</v>
      </c>
      <c r="H1392" s="19" t="s">
        <v>34</v>
      </c>
      <c r="I1392" s="19" t="s">
        <v>3039</v>
      </c>
      <c r="J1392" s="19">
        <v>7.23357</v>
      </c>
      <c r="K1392" s="19" t="s">
        <v>3008</v>
      </c>
      <c r="L1392" s="19">
        <v>9</v>
      </c>
      <c r="M1392" s="22" t="s">
        <v>2966</v>
      </c>
      <c r="N1392" s="22" t="s">
        <v>1098</v>
      </c>
      <c r="O1392" s="19"/>
      <c r="P1392" s="22"/>
      <c r="Q1392" s="19" t="s">
        <v>33</v>
      </c>
      <c r="R1392" s="19" t="s">
        <v>1102</v>
      </c>
      <c r="S1392" s="19" t="s">
        <v>34</v>
      </c>
    </row>
    <row r="1393" s="1" customFormat="1" ht="43" customHeight="1" spans="1:19">
      <c r="A1393" s="15">
        <v>46</v>
      </c>
      <c r="B1393" s="15" t="s">
        <v>2964</v>
      </c>
      <c r="C1393" s="15" t="s">
        <v>3040</v>
      </c>
      <c r="D1393" s="19" t="s">
        <v>2966</v>
      </c>
      <c r="E1393" s="19" t="s">
        <v>850</v>
      </c>
      <c r="F1393" s="22" t="s">
        <v>28</v>
      </c>
      <c r="G1393" s="19" t="s">
        <v>3041</v>
      </c>
      <c r="H1393" s="19" t="s">
        <v>34</v>
      </c>
      <c r="I1393" s="19" t="s">
        <v>3042</v>
      </c>
      <c r="J1393" s="19">
        <f>1+8.5202</f>
        <v>9.5202</v>
      </c>
      <c r="K1393" s="19" t="s">
        <v>3043</v>
      </c>
      <c r="L1393" s="19">
        <f>8.2+9.3</f>
        <v>17.5</v>
      </c>
      <c r="M1393" s="22" t="s">
        <v>2966</v>
      </c>
      <c r="N1393" s="22" t="s">
        <v>1098</v>
      </c>
      <c r="O1393" s="19"/>
      <c r="P1393" s="22"/>
      <c r="Q1393" s="19" t="s">
        <v>33</v>
      </c>
      <c r="R1393" s="19" t="s">
        <v>1102</v>
      </c>
      <c r="S1393" s="19" t="s">
        <v>34</v>
      </c>
    </row>
    <row r="1394" ht="43" customHeight="1" spans="1:19">
      <c r="A1394" s="15">
        <v>47</v>
      </c>
      <c r="B1394" s="15" t="s">
        <v>2964</v>
      </c>
      <c r="C1394" s="15" t="s">
        <v>3044</v>
      </c>
      <c r="D1394" s="16" t="s">
        <v>2966</v>
      </c>
      <c r="E1394" s="15" t="s">
        <v>734</v>
      </c>
      <c r="F1394" s="19" t="s">
        <v>2636</v>
      </c>
      <c r="G1394" s="19" t="s">
        <v>3045</v>
      </c>
      <c r="H1394" s="15" t="s">
        <v>34</v>
      </c>
      <c r="I1394" s="19" t="s">
        <v>3046</v>
      </c>
      <c r="J1394" s="15">
        <v>275.0527</v>
      </c>
      <c r="K1394" s="15" t="s">
        <v>3047</v>
      </c>
      <c r="L1394" s="15">
        <v>360</v>
      </c>
      <c r="M1394" s="16" t="s">
        <v>2966</v>
      </c>
      <c r="N1394" s="16" t="s">
        <v>1098</v>
      </c>
      <c r="O1394" s="16"/>
      <c r="P1394" s="16"/>
      <c r="Q1394" s="15" t="s">
        <v>33</v>
      </c>
      <c r="R1394" s="15" t="s">
        <v>1102</v>
      </c>
      <c r="S1394" s="15" t="s">
        <v>34</v>
      </c>
    </row>
    <row r="1395" ht="43" customHeight="1" spans="1:19">
      <c r="A1395" s="15">
        <v>48</v>
      </c>
      <c r="B1395" s="15" t="s">
        <v>2964</v>
      </c>
      <c r="C1395" s="15" t="s">
        <v>3048</v>
      </c>
      <c r="D1395" s="16" t="s">
        <v>2966</v>
      </c>
      <c r="E1395" s="15" t="s">
        <v>734</v>
      </c>
      <c r="F1395" s="29" t="s">
        <v>2696</v>
      </c>
      <c r="G1395" s="19" t="s">
        <v>3049</v>
      </c>
      <c r="H1395" s="19" t="s">
        <v>34</v>
      </c>
      <c r="I1395" s="19" t="s">
        <v>3050</v>
      </c>
      <c r="J1395" s="19">
        <v>65</v>
      </c>
      <c r="K1395" s="19" t="s">
        <v>3047</v>
      </c>
      <c r="L1395" s="19">
        <v>65</v>
      </c>
      <c r="M1395" s="16" t="s">
        <v>2966</v>
      </c>
      <c r="N1395" s="16" t="s">
        <v>1098</v>
      </c>
      <c r="O1395" s="16"/>
      <c r="P1395" s="16"/>
      <c r="Q1395" s="15" t="s">
        <v>33</v>
      </c>
      <c r="R1395" s="15" t="s">
        <v>1102</v>
      </c>
      <c r="S1395" s="19" t="s">
        <v>34</v>
      </c>
    </row>
    <row r="1396" ht="43" customHeight="1" spans="1:19">
      <c r="A1396" s="15">
        <v>49</v>
      </c>
      <c r="B1396" s="15" t="s">
        <v>2964</v>
      </c>
      <c r="C1396" s="15" t="s">
        <v>3051</v>
      </c>
      <c r="D1396" s="16" t="s">
        <v>2966</v>
      </c>
      <c r="E1396" s="15" t="s">
        <v>734</v>
      </c>
      <c r="F1396" s="19" t="s">
        <v>722</v>
      </c>
      <c r="G1396" s="19" t="s">
        <v>3052</v>
      </c>
      <c r="H1396" s="15" t="s">
        <v>34</v>
      </c>
      <c r="I1396" s="19" t="s">
        <v>3053</v>
      </c>
      <c r="J1396" s="15">
        <v>37.56</v>
      </c>
      <c r="K1396" s="15" t="s">
        <v>3047</v>
      </c>
      <c r="L1396" s="15">
        <v>946.2</v>
      </c>
      <c r="M1396" s="16" t="s">
        <v>2966</v>
      </c>
      <c r="N1396" s="16" t="s">
        <v>1098</v>
      </c>
      <c r="O1396" s="16"/>
      <c r="P1396" s="16"/>
      <c r="Q1396" s="15" t="s">
        <v>33</v>
      </c>
      <c r="R1396" s="15" t="s">
        <v>1102</v>
      </c>
      <c r="S1396" s="15" t="s">
        <v>34</v>
      </c>
    </row>
    <row r="1397" s="3" customFormat="1" ht="43" customHeight="1" spans="1:19">
      <c r="A1397" s="47"/>
      <c r="B1397" s="47"/>
      <c r="C1397" s="47"/>
      <c r="D1397" s="69"/>
      <c r="E1397" s="47"/>
      <c r="F1397" s="50"/>
      <c r="G1397" s="50"/>
      <c r="H1397" s="47"/>
      <c r="I1397" s="50" t="s">
        <v>3054</v>
      </c>
      <c r="J1397" s="47">
        <f>SUM(J1348:J1396)</f>
        <v>1321.15287</v>
      </c>
      <c r="K1397" s="47"/>
      <c r="L1397" s="47"/>
      <c r="M1397" s="69"/>
      <c r="N1397" s="69"/>
      <c r="O1397" s="69"/>
      <c r="P1397" s="69"/>
      <c r="Q1397" s="47"/>
      <c r="R1397" s="47"/>
      <c r="S1397" s="47"/>
    </row>
    <row r="1398" s="3" customFormat="1" ht="43" customHeight="1" spans="1:19">
      <c r="A1398" s="47"/>
      <c r="B1398" s="47"/>
      <c r="C1398" s="47"/>
      <c r="D1398" s="69"/>
      <c r="E1398" s="47"/>
      <c r="F1398" s="50"/>
      <c r="G1398" s="50"/>
      <c r="H1398" s="47"/>
      <c r="I1398" s="50" t="s">
        <v>3055</v>
      </c>
      <c r="J1398" s="47">
        <f>J1345+J464+J1295+J1397</f>
        <v>75494.2333199999</v>
      </c>
      <c r="K1398" s="47"/>
      <c r="L1398" s="47"/>
      <c r="M1398" s="69"/>
      <c r="N1398" s="69"/>
      <c r="O1398" s="69"/>
      <c r="P1398" s="69"/>
      <c r="Q1398" s="47"/>
      <c r="R1398" s="47"/>
      <c r="S1398" s="47"/>
    </row>
    <row r="1399" ht="46" customHeight="1" spans="1:19">
      <c r="A1399" s="11" t="s">
        <v>3056</v>
      </c>
      <c r="B1399" s="12"/>
      <c r="C1399" s="12"/>
      <c r="D1399" s="12"/>
      <c r="E1399" s="12"/>
      <c r="F1399" s="12"/>
      <c r="G1399" s="12"/>
      <c r="H1399" s="12"/>
      <c r="I1399" s="12"/>
      <c r="J1399" s="12"/>
      <c r="K1399" s="12"/>
      <c r="L1399" s="12"/>
      <c r="M1399" s="12"/>
      <c r="N1399" s="12"/>
      <c r="O1399" s="12"/>
      <c r="P1399" s="12"/>
      <c r="Q1399" s="12"/>
      <c r="R1399" s="12"/>
      <c r="S1399" s="13"/>
    </row>
    <row r="1400" customHeight="1" spans="1:19">
      <c r="A1400" s="73" t="s">
        <v>3057</v>
      </c>
      <c r="B1400" s="74"/>
      <c r="C1400" s="74"/>
      <c r="D1400" s="74"/>
      <c r="E1400" s="74"/>
      <c r="F1400" s="74"/>
      <c r="G1400" s="74"/>
      <c r="H1400" s="74"/>
      <c r="I1400" s="74"/>
      <c r="J1400" s="74"/>
      <c r="K1400" s="74"/>
      <c r="L1400" s="74"/>
      <c r="M1400" s="74"/>
      <c r="N1400" s="74"/>
      <c r="O1400" s="74"/>
      <c r="P1400" s="74"/>
      <c r="Q1400" s="74"/>
      <c r="R1400" s="74"/>
      <c r="S1400" s="75"/>
    </row>
  </sheetData>
  <autoFilter ref="A4:V1400">
    <extLst/>
  </autoFilter>
  <mergeCells count="21">
    <mergeCell ref="A1:S1"/>
    <mergeCell ref="A2:S2"/>
    <mergeCell ref="F3:H3"/>
    <mergeCell ref="K3:L3"/>
    <mergeCell ref="A1399:S1399"/>
    <mergeCell ref="A1400:S1400"/>
    <mergeCell ref="A3:A4"/>
    <mergeCell ref="B3:B4"/>
    <mergeCell ref="C3:C4"/>
    <mergeCell ref="D3:D4"/>
    <mergeCell ref="E3:E4"/>
    <mergeCell ref="I3:I4"/>
    <mergeCell ref="J3:J4"/>
    <mergeCell ref="K1189:K1197"/>
    <mergeCell ref="M3:M4"/>
    <mergeCell ref="N3:N4"/>
    <mergeCell ref="O3:O4"/>
    <mergeCell ref="P3:P4"/>
    <mergeCell ref="Q3:Q4"/>
    <mergeCell ref="R3:R4"/>
    <mergeCell ref="S3:S4"/>
  </mergeCells>
  <conditionalFormatting sqref="I462:I464">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练芳蓉</cp:lastModifiedBy>
  <dcterms:created xsi:type="dcterms:W3CDTF">2020-09-21T02:33:00Z</dcterms:created>
  <dcterms:modified xsi:type="dcterms:W3CDTF">2023-07-14T03:38:46Z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2ABCCE8C4A6B476B8646A4C312033B20</vt:lpwstr>
  </property>
</Properties>
</file>